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7795" windowHeight="11835" activeTab="2"/>
  </bookViews>
  <sheets>
    <sheet name="Cover" sheetId="1" r:id="rId1"/>
    <sheet name="Sum" sheetId="27" r:id="rId2"/>
    <sheet name="Bosnia" sheetId="2" r:id="rId3"/>
    <sheet name="Canada" sheetId="21" r:id="rId4"/>
    <sheet name="Croatia" sheetId="19" r:id="rId5"/>
    <sheet name="Cyprus" sheetId="20" r:id="rId6"/>
    <sheet name="Finland" sheetId="18" r:id="rId7"/>
    <sheet name="France" sheetId="17" r:id="rId8"/>
    <sheet name="Ireland" sheetId="16" r:id="rId9"/>
    <sheet name="Netherlands" sheetId="24" r:id="rId10"/>
    <sheet name="Serbia" sheetId="23" r:id="rId11"/>
    <sheet name="Slovenia" sheetId="22" r:id="rId12"/>
    <sheet name="Switzerland" sheetId="25" r:id="rId13"/>
    <sheet name="UK" sheetId="26" r:id="rId14"/>
  </sheets>
  <calcPr calcId="145621"/>
</workbook>
</file>

<file path=xl/calcChain.xml><?xml version="1.0" encoding="utf-8"?>
<calcChain xmlns="http://schemas.openxmlformats.org/spreadsheetml/2006/main">
  <c r="R11" i="27" l="1"/>
  <c r="R10" i="27"/>
  <c r="L11" i="27"/>
  <c r="L10" i="27"/>
  <c r="F11" i="27"/>
  <c r="F10" i="27"/>
  <c r="AI37" i="27" l="1"/>
  <c r="AI36" i="27"/>
  <c r="AI35" i="27"/>
  <c r="AC37" i="27"/>
  <c r="AC36" i="27"/>
  <c r="AC35" i="27"/>
  <c r="W37" i="27"/>
  <c r="W36" i="27"/>
  <c r="W35" i="27"/>
  <c r="Q37" i="27"/>
  <c r="Q36" i="27"/>
  <c r="Q35" i="27"/>
  <c r="K37" i="27"/>
  <c r="K36" i="27"/>
  <c r="K35" i="27"/>
  <c r="E37" i="27"/>
  <c r="E36" i="27"/>
  <c r="E35" i="27"/>
  <c r="AL30" i="26" l="1"/>
  <c r="AL29" i="26"/>
  <c r="AL28" i="26"/>
  <c r="AM28" i="26" s="1"/>
  <c r="AL23" i="26"/>
  <c r="AL22" i="26"/>
  <c r="AM20" i="26" s="1"/>
  <c r="AL21" i="26"/>
  <c r="AL20" i="26"/>
  <c r="AL18" i="26"/>
  <c r="AL17" i="26"/>
  <c r="AL16" i="26"/>
  <c r="AL15" i="26"/>
  <c r="AM14" i="26"/>
  <c r="AL14" i="26"/>
  <c r="AL30" i="25"/>
  <c r="AL29" i="25"/>
  <c r="AL28" i="25"/>
  <c r="AM28" i="25" s="1"/>
  <c r="AL23" i="25"/>
  <c r="AL22" i="25"/>
  <c r="AM20" i="25" s="1"/>
  <c r="AL21" i="25"/>
  <c r="AL20" i="25"/>
  <c r="AL18" i="25"/>
  <c r="AL17" i="25"/>
  <c r="AL16" i="25"/>
  <c r="AL15" i="25"/>
  <c r="AM14" i="25"/>
  <c r="AL14" i="25"/>
  <c r="AL30" i="22"/>
  <c r="AL29" i="22"/>
  <c r="AL28" i="22"/>
  <c r="AM28" i="22" s="1"/>
  <c r="AL23" i="22"/>
  <c r="AL22" i="22"/>
  <c r="AL21" i="22"/>
  <c r="AM20" i="22"/>
  <c r="AL20" i="22"/>
  <c r="AL18" i="22"/>
  <c r="AL17" i="22"/>
  <c r="AL16" i="22"/>
  <c r="AL15" i="22"/>
  <c r="AM14" i="22"/>
  <c r="AL14" i="22"/>
  <c r="AL30" i="23"/>
  <c r="AL29" i="23"/>
  <c r="AL28" i="23"/>
  <c r="AM28" i="23" s="1"/>
  <c r="AL23" i="23"/>
  <c r="AL22" i="23"/>
  <c r="AM20" i="23" s="1"/>
  <c r="AL21" i="23"/>
  <c r="AL20" i="23"/>
  <c r="AL18" i="23"/>
  <c r="AL17" i="23"/>
  <c r="AL16" i="23"/>
  <c r="AL15" i="23"/>
  <c r="AM14" i="23"/>
  <c r="AL14" i="23"/>
  <c r="AL30" i="24"/>
  <c r="AL29" i="24"/>
  <c r="AL28" i="24"/>
  <c r="AM28" i="24" s="1"/>
  <c r="AL23" i="24"/>
  <c r="AL22" i="24"/>
  <c r="AL21" i="24"/>
  <c r="AL20" i="24"/>
  <c r="AM20" i="24" s="1"/>
  <c r="AL18" i="24"/>
  <c r="AL17" i="24"/>
  <c r="AL16" i="24"/>
  <c r="AL15" i="24"/>
  <c r="AM14" i="24"/>
  <c r="AL14" i="24"/>
  <c r="AL30" i="16"/>
  <c r="AL29" i="16"/>
  <c r="AL28" i="16"/>
  <c r="AM28" i="16" s="1"/>
  <c r="AL23" i="16"/>
  <c r="AL22" i="16"/>
  <c r="AM20" i="16" s="1"/>
  <c r="AL21" i="16"/>
  <c r="AL20" i="16"/>
  <c r="AL18" i="16"/>
  <c r="AL17" i="16"/>
  <c r="AL16" i="16"/>
  <c r="AL15" i="16"/>
  <c r="AM14" i="16"/>
  <c r="AL14" i="16"/>
  <c r="AL30" i="17"/>
  <c r="AL29" i="17"/>
  <c r="AL28" i="17"/>
  <c r="AM28" i="17" s="1"/>
  <c r="AL23" i="17"/>
  <c r="AL22" i="17"/>
  <c r="AM20" i="17" s="1"/>
  <c r="AL21" i="17"/>
  <c r="AL20" i="17"/>
  <c r="AL18" i="17"/>
  <c r="AL17" i="17"/>
  <c r="AL16" i="17"/>
  <c r="AL15" i="17"/>
  <c r="AM14" i="17"/>
  <c r="AL14" i="17"/>
  <c r="AL30" i="18"/>
  <c r="AL29" i="18"/>
  <c r="AL28" i="18"/>
  <c r="AM28" i="18" s="1"/>
  <c r="AL23" i="18"/>
  <c r="AL22" i="18"/>
  <c r="AL21" i="18"/>
  <c r="AL20" i="18"/>
  <c r="AM20" i="18" s="1"/>
  <c r="AL18" i="18"/>
  <c r="AL17" i="18"/>
  <c r="AL16" i="18"/>
  <c r="AL15" i="18"/>
  <c r="AM14" i="18"/>
  <c r="AL14" i="18"/>
  <c r="AL30" i="20"/>
  <c r="AL29" i="20"/>
  <c r="AL28" i="20"/>
  <c r="AM28" i="20" s="1"/>
  <c r="AL23" i="20"/>
  <c r="AL22" i="20"/>
  <c r="AM20" i="20" s="1"/>
  <c r="AL21" i="20"/>
  <c r="AL20" i="20"/>
  <c r="AL18" i="20"/>
  <c r="AL17" i="20"/>
  <c r="AL16" i="20"/>
  <c r="AL15" i="20"/>
  <c r="AM14" i="20"/>
  <c r="AL14" i="20"/>
  <c r="AL30" i="19"/>
  <c r="AL29" i="19"/>
  <c r="AL28" i="19"/>
  <c r="AM28" i="19" s="1"/>
  <c r="AL23" i="19"/>
  <c r="AL22" i="19"/>
  <c r="AL21" i="19"/>
  <c r="AL20" i="19"/>
  <c r="AM20" i="19" s="1"/>
  <c r="AL18" i="19"/>
  <c r="AL17" i="19"/>
  <c r="AL16" i="19"/>
  <c r="AL15" i="19"/>
  <c r="AM14" i="19"/>
  <c r="AL14" i="19"/>
  <c r="AL30" i="21"/>
  <c r="AL29" i="21"/>
  <c r="AL28" i="21"/>
  <c r="AM28" i="21" s="1"/>
  <c r="AL23" i="21"/>
  <c r="AL22" i="21"/>
  <c r="AL21" i="21"/>
  <c r="AL20" i="21"/>
  <c r="AM20" i="21" s="1"/>
  <c r="AL18" i="21"/>
  <c r="AL17" i="21"/>
  <c r="AL16" i="21"/>
  <c r="AL15" i="21"/>
  <c r="AM14" i="21"/>
  <c r="AL14" i="21"/>
  <c r="AL14" i="2"/>
  <c r="AL30" i="2"/>
  <c r="AL29" i="2"/>
  <c r="AL28" i="2"/>
  <c r="AM28" i="2" s="1"/>
  <c r="AL23" i="2"/>
  <c r="AL22" i="2"/>
  <c r="AL21" i="2"/>
  <c r="AL20" i="2"/>
  <c r="AM20" i="2" s="1"/>
  <c r="AL18" i="2"/>
  <c r="AL17" i="2"/>
  <c r="AL16" i="2"/>
  <c r="AL15" i="2"/>
  <c r="AM14" i="2"/>
  <c r="AF30" i="26"/>
  <c r="AF29" i="26"/>
  <c r="AF28" i="26"/>
  <c r="AG28" i="26" s="1"/>
  <c r="AF23" i="26"/>
  <c r="AF22" i="26"/>
  <c r="AF21" i="26"/>
  <c r="AF20" i="26"/>
  <c r="AG20" i="26" s="1"/>
  <c r="AF18" i="26"/>
  <c r="AF17" i="26"/>
  <c r="AF16" i="26"/>
  <c r="AF15" i="26"/>
  <c r="AG14" i="26"/>
  <c r="AF14" i="26"/>
  <c r="AF30" i="25"/>
  <c r="AF29" i="25"/>
  <c r="AF28" i="25"/>
  <c r="AG28" i="25" s="1"/>
  <c r="AF23" i="25"/>
  <c r="AF22" i="25"/>
  <c r="AF21" i="25"/>
  <c r="AF20" i="25"/>
  <c r="AG20" i="25" s="1"/>
  <c r="AF18" i="25"/>
  <c r="AF17" i="25"/>
  <c r="AF16" i="25"/>
  <c r="AF15" i="25"/>
  <c r="AG14" i="25"/>
  <c r="AF14" i="25"/>
  <c r="AF30" i="22"/>
  <c r="AF29" i="22"/>
  <c r="AF28" i="22"/>
  <c r="AG28" i="22" s="1"/>
  <c r="AF23" i="22"/>
  <c r="AF22" i="22"/>
  <c r="AF21" i="22"/>
  <c r="AF20" i="22"/>
  <c r="AG20" i="22" s="1"/>
  <c r="AF18" i="22"/>
  <c r="AF17" i="22"/>
  <c r="AF16" i="22"/>
  <c r="AF15" i="22"/>
  <c r="AG14" i="22"/>
  <c r="AF14" i="22"/>
  <c r="AF30" i="23"/>
  <c r="AF29" i="23"/>
  <c r="AF28" i="23"/>
  <c r="AG28" i="23" s="1"/>
  <c r="AF23" i="23"/>
  <c r="AF22" i="23"/>
  <c r="AG20" i="23" s="1"/>
  <c r="AF21" i="23"/>
  <c r="AF20" i="23"/>
  <c r="AF18" i="23"/>
  <c r="AF17" i="23"/>
  <c r="AF16" i="23"/>
  <c r="AF15" i="23"/>
  <c r="AG14" i="23"/>
  <c r="AF14" i="23"/>
  <c r="AF30" i="24"/>
  <c r="AF29" i="24"/>
  <c r="AF28" i="24"/>
  <c r="AG28" i="24" s="1"/>
  <c r="AF23" i="24"/>
  <c r="AF22" i="24"/>
  <c r="AF21" i="24"/>
  <c r="AF20" i="24"/>
  <c r="AG20" i="24" s="1"/>
  <c r="AF18" i="24"/>
  <c r="AF17" i="24"/>
  <c r="AF16" i="24"/>
  <c r="AF15" i="24"/>
  <c r="AG14" i="24"/>
  <c r="AF14" i="24"/>
  <c r="AF30" i="16"/>
  <c r="AF29" i="16"/>
  <c r="AF28" i="16"/>
  <c r="AG28" i="16" s="1"/>
  <c r="AF23" i="16"/>
  <c r="AF22" i="16"/>
  <c r="AF21" i="16"/>
  <c r="AF20" i="16"/>
  <c r="AG20" i="16" s="1"/>
  <c r="AF18" i="16"/>
  <c r="AF17" i="16"/>
  <c r="AF16" i="16"/>
  <c r="AF15" i="16"/>
  <c r="AG14" i="16"/>
  <c r="AF14" i="16"/>
  <c r="AF30" i="17"/>
  <c r="AF29" i="17"/>
  <c r="AF28" i="17"/>
  <c r="AG28" i="17" s="1"/>
  <c r="AF23" i="17"/>
  <c r="AF22" i="17"/>
  <c r="AF21" i="17"/>
  <c r="AG20" i="17"/>
  <c r="AF20" i="17"/>
  <c r="AF18" i="17"/>
  <c r="AF17" i="17"/>
  <c r="AF16" i="17"/>
  <c r="AG14" i="17" s="1"/>
  <c r="AF15" i="17"/>
  <c r="AF14" i="17"/>
  <c r="AF30" i="18"/>
  <c r="AF29" i="18"/>
  <c r="AF28" i="18"/>
  <c r="AG28" i="18" s="1"/>
  <c r="AF23" i="18"/>
  <c r="AF22" i="18"/>
  <c r="AF21" i="18"/>
  <c r="AF20" i="18"/>
  <c r="AG20" i="18" s="1"/>
  <c r="AF18" i="18"/>
  <c r="AF17" i="18"/>
  <c r="AF16" i="18"/>
  <c r="AF15" i="18"/>
  <c r="AG14" i="18"/>
  <c r="AF14" i="18"/>
  <c r="AF30" i="20"/>
  <c r="AF29" i="20"/>
  <c r="AF28" i="20"/>
  <c r="AG28" i="20" s="1"/>
  <c r="AF23" i="20"/>
  <c r="AF22" i="20"/>
  <c r="AF21" i="20"/>
  <c r="AF20" i="20"/>
  <c r="AG20" i="20" s="1"/>
  <c r="AF18" i="20"/>
  <c r="AF17" i="20"/>
  <c r="AF16" i="20"/>
  <c r="AF15" i="20"/>
  <c r="AG14" i="20"/>
  <c r="AF14" i="20"/>
  <c r="AF30" i="19"/>
  <c r="AF29" i="19"/>
  <c r="AF28" i="19"/>
  <c r="AG28" i="19" s="1"/>
  <c r="AF23" i="19"/>
  <c r="AF22" i="19"/>
  <c r="AF21" i="19"/>
  <c r="AF20" i="19"/>
  <c r="AG20" i="19" s="1"/>
  <c r="AF18" i="19"/>
  <c r="AF17" i="19"/>
  <c r="AF16" i="19"/>
  <c r="AF15" i="19"/>
  <c r="AG14" i="19"/>
  <c r="AF14" i="19"/>
  <c r="AF30" i="21"/>
  <c r="AF29" i="21"/>
  <c r="AF28" i="21"/>
  <c r="AG28" i="21" s="1"/>
  <c r="AF23" i="21"/>
  <c r="AF22" i="21"/>
  <c r="AF21" i="21"/>
  <c r="AF20" i="21"/>
  <c r="AG20" i="21" s="1"/>
  <c r="AF18" i="21"/>
  <c r="AF17" i="21"/>
  <c r="AF16" i="21"/>
  <c r="AF15" i="21"/>
  <c r="AG14" i="21"/>
  <c r="AF14" i="21"/>
  <c r="AF14" i="2"/>
  <c r="AF30" i="2"/>
  <c r="AF29" i="2"/>
  <c r="AF28" i="2"/>
  <c r="AG28" i="2" s="1"/>
  <c r="AF23" i="2"/>
  <c r="AF22" i="2"/>
  <c r="AF21" i="2"/>
  <c r="AF20" i="2"/>
  <c r="AG20" i="2" s="1"/>
  <c r="AF18" i="2"/>
  <c r="AF17" i="2"/>
  <c r="AF16" i="2"/>
  <c r="AF15" i="2"/>
  <c r="AG14" i="2"/>
  <c r="Z30" i="26"/>
  <c r="Z29" i="26"/>
  <c r="Z28" i="26"/>
  <c r="AA28" i="26" s="1"/>
  <c r="Z23" i="26"/>
  <c r="Z22" i="26"/>
  <c r="Z21" i="26"/>
  <c r="Z20" i="26"/>
  <c r="AA20" i="26" s="1"/>
  <c r="Z18" i="26"/>
  <c r="AA14" i="26" s="1"/>
  <c r="Z17" i="26"/>
  <c r="Z16" i="26"/>
  <c r="Z15" i="26"/>
  <c r="Z14" i="26"/>
  <c r="Z30" i="25"/>
  <c r="Z29" i="25"/>
  <c r="Z28" i="25"/>
  <c r="AA28" i="25" s="1"/>
  <c r="Z23" i="25"/>
  <c r="Z22" i="25"/>
  <c r="AA20" i="25" s="1"/>
  <c r="Z21" i="25"/>
  <c r="Z20" i="25"/>
  <c r="Z18" i="25"/>
  <c r="Z17" i="25"/>
  <c r="Z16" i="25"/>
  <c r="Z15" i="25"/>
  <c r="AA14" i="25"/>
  <c r="Z14" i="25"/>
  <c r="Z30" i="22"/>
  <c r="Z29" i="22"/>
  <c r="Z28" i="22"/>
  <c r="AA28" i="22" s="1"/>
  <c r="Z23" i="22"/>
  <c r="Z22" i="22"/>
  <c r="Z21" i="22"/>
  <c r="Z20" i="22"/>
  <c r="AA20" i="22" s="1"/>
  <c r="Z18" i="22"/>
  <c r="Z17" i="22"/>
  <c r="Z16" i="22"/>
  <c r="Z15" i="22"/>
  <c r="AA14" i="22"/>
  <c r="Z14" i="22"/>
  <c r="Z30" i="23"/>
  <c r="Z29" i="23"/>
  <c r="Z28" i="23"/>
  <c r="AA28" i="23" s="1"/>
  <c r="Z23" i="23"/>
  <c r="Z22" i="23"/>
  <c r="Z21" i="23"/>
  <c r="Z20" i="23"/>
  <c r="AA20" i="23" s="1"/>
  <c r="Z18" i="23"/>
  <c r="Z17" i="23"/>
  <c r="Z16" i="23"/>
  <c r="Z15" i="23"/>
  <c r="AA14" i="23"/>
  <c r="Z14" i="23"/>
  <c r="Z30" i="24"/>
  <c r="Z29" i="24"/>
  <c r="Z28" i="24"/>
  <c r="AA28" i="24" s="1"/>
  <c r="Z23" i="24"/>
  <c r="Z22" i="24"/>
  <c r="Z21" i="24"/>
  <c r="Z20" i="24"/>
  <c r="AA20" i="24" s="1"/>
  <c r="Z18" i="24"/>
  <c r="Z17" i="24"/>
  <c r="Z16" i="24"/>
  <c r="Z15" i="24"/>
  <c r="AA14" i="24"/>
  <c r="Z14" i="24"/>
  <c r="Z30" i="16"/>
  <c r="Z29" i="16"/>
  <c r="Z28" i="16"/>
  <c r="AA28" i="16" s="1"/>
  <c r="Z23" i="16"/>
  <c r="Z22" i="16"/>
  <c r="Z21" i="16"/>
  <c r="Z20" i="16"/>
  <c r="AA20" i="16" s="1"/>
  <c r="Z18" i="16"/>
  <c r="Z17" i="16"/>
  <c r="Z16" i="16"/>
  <c r="Z15" i="16"/>
  <c r="AA14" i="16"/>
  <c r="Z14" i="16"/>
  <c r="Z30" i="17"/>
  <c r="Z29" i="17"/>
  <c r="Z28" i="17"/>
  <c r="AA28" i="17" s="1"/>
  <c r="Z23" i="17"/>
  <c r="Z22" i="17"/>
  <c r="Z21" i="17"/>
  <c r="Z20" i="17"/>
  <c r="AA20" i="17" s="1"/>
  <c r="Z18" i="17"/>
  <c r="Z17" i="17"/>
  <c r="Z16" i="17"/>
  <c r="Z15" i="17"/>
  <c r="AA14" i="17"/>
  <c r="Z14" i="17"/>
  <c r="Z30" i="18"/>
  <c r="Z29" i="18"/>
  <c r="Z28" i="18"/>
  <c r="AA28" i="18" s="1"/>
  <c r="Z23" i="18"/>
  <c r="Z22" i="18"/>
  <c r="Z21" i="18"/>
  <c r="Z20" i="18"/>
  <c r="AA20" i="18" s="1"/>
  <c r="Z18" i="18"/>
  <c r="Z17" i="18"/>
  <c r="Z16" i="18"/>
  <c r="Z15" i="18"/>
  <c r="AA14" i="18"/>
  <c r="Z14" i="18"/>
  <c r="Z30" i="20"/>
  <c r="Z29" i="20"/>
  <c r="Z28" i="20"/>
  <c r="AA28" i="20" s="1"/>
  <c r="Z23" i="20"/>
  <c r="Z22" i="20"/>
  <c r="Z21" i="20"/>
  <c r="Z20" i="20"/>
  <c r="AA20" i="20" s="1"/>
  <c r="Z18" i="20"/>
  <c r="Z17" i="20"/>
  <c r="Z16" i="20"/>
  <c r="Z15" i="20"/>
  <c r="AA14" i="20"/>
  <c r="Z14" i="20"/>
  <c r="Z30" i="19"/>
  <c r="Z29" i="19"/>
  <c r="Z28" i="19"/>
  <c r="AA28" i="19" s="1"/>
  <c r="Z23" i="19"/>
  <c r="Z22" i="19"/>
  <c r="Z21" i="19"/>
  <c r="Z20" i="19"/>
  <c r="AA20" i="19" s="1"/>
  <c r="Z18" i="19"/>
  <c r="Z17" i="19"/>
  <c r="Z16" i="19"/>
  <c r="Z15" i="19"/>
  <c r="AA14" i="19"/>
  <c r="Z14" i="19"/>
  <c r="Z30" i="21"/>
  <c r="Z29" i="21"/>
  <c r="Z28" i="21"/>
  <c r="AA28" i="21" s="1"/>
  <c r="Z23" i="21"/>
  <c r="Z22" i="21"/>
  <c r="Z21" i="21"/>
  <c r="Z20" i="21"/>
  <c r="AA20" i="21" s="1"/>
  <c r="Z18" i="21"/>
  <c r="Z17" i="21"/>
  <c r="Z16" i="21"/>
  <c r="Z15" i="21"/>
  <c r="AA14" i="21"/>
  <c r="Z14" i="21"/>
  <c r="Z30" i="2"/>
  <c r="Z29" i="2"/>
  <c r="Z28" i="2"/>
  <c r="AA28" i="2" s="1"/>
  <c r="Z23" i="2"/>
  <c r="Z22" i="2"/>
  <c r="Z21" i="2"/>
  <c r="Z20" i="2"/>
  <c r="AA20" i="2" s="1"/>
  <c r="Z18" i="2"/>
  <c r="Z17" i="2"/>
  <c r="Z16" i="2"/>
  <c r="Z15" i="2"/>
  <c r="AA14" i="2"/>
  <c r="Z14" i="2"/>
  <c r="T30" i="26"/>
  <c r="T29" i="26"/>
  <c r="T28" i="26"/>
  <c r="U28" i="26" s="1"/>
  <c r="T23" i="26"/>
  <c r="T22" i="26"/>
  <c r="T21" i="26"/>
  <c r="T20" i="26"/>
  <c r="U20" i="26" s="1"/>
  <c r="T18" i="26"/>
  <c r="T17" i="26"/>
  <c r="T16" i="26"/>
  <c r="T15" i="26"/>
  <c r="U14" i="26"/>
  <c r="T14" i="26"/>
  <c r="T30" i="25"/>
  <c r="T29" i="25"/>
  <c r="T28" i="25"/>
  <c r="U28" i="25" s="1"/>
  <c r="T23" i="25"/>
  <c r="T22" i="25"/>
  <c r="T21" i="25"/>
  <c r="T20" i="25"/>
  <c r="U20" i="25" s="1"/>
  <c r="T18" i="25"/>
  <c r="T17" i="25"/>
  <c r="T16" i="25"/>
  <c r="T15" i="25"/>
  <c r="U14" i="25"/>
  <c r="T14" i="25"/>
  <c r="T30" i="22"/>
  <c r="T29" i="22"/>
  <c r="T28" i="22"/>
  <c r="U28" i="22" s="1"/>
  <c r="T23" i="22"/>
  <c r="T22" i="22"/>
  <c r="T21" i="22"/>
  <c r="T20" i="22"/>
  <c r="U20" i="22" s="1"/>
  <c r="T18" i="22"/>
  <c r="T17" i="22"/>
  <c r="T16" i="22"/>
  <c r="T15" i="22"/>
  <c r="U14" i="22"/>
  <c r="T14" i="22"/>
  <c r="T30" i="23"/>
  <c r="T29" i="23"/>
  <c r="T28" i="23"/>
  <c r="U28" i="23" s="1"/>
  <c r="T23" i="23"/>
  <c r="T22" i="23"/>
  <c r="T21" i="23"/>
  <c r="T20" i="23"/>
  <c r="U20" i="23" s="1"/>
  <c r="T18" i="23"/>
  <c r="T17" i="23"/>
  <c r="T16" i="23"/>
  <c r="T15" i="23"/>
  <c r="U14" i="23"/>
  <c r="T14" i="23"/>
  <c r="T30" i="24"/>
  <c r="T29" i="24"/>
  <c r="T28" i="24"/>
  <c r="U28" i="24" s="1"/>
  <c r="T23" i="24"/>
  <c r="T22" i="24"/>
  <c r="T21" i="24"/>
  <c r="T20" i="24"/>
  <c r="U20" i="24" s="1"/>
  <c r="T18" i="24"/>
  <c r="T17" i="24"/>
  <c r="T16" i="24"/>
  <c r="T15" i="24"/>
  <c r="U14" i="24"/>
  <c r="T14" i="24"/>
  <c r="T30" i="16"/>
  <c r="T29" i="16"/>
  <c r="T28" i="16"/>
  <c r="U28" i="16" s="1"/>
  <c r="T23" i="16"/>
  <c r="T22" i="16"/>
  <c r="T21" i="16"/>
  <c r="T20" i="16"/>
  <c r="U20" i="16" s="1"/>
  <c r="T18" i="16"/>
  <c r="T17" i="16"/>
  <c r="T16" i="16"/>
  <c r="T15" i="16"/>
  <c r="U14" i="16"/>
  <c r="T14" i="16"/>
  <c r="T30" i="17"/>
  <c r="T29" i="17"/>
  <c r="T28" i="17"/>
  <c r="U28" i="17" s="1"/>
  <c r="T23" i="17"/>
  <c r="T22" i="17"/>
  <c r="T21" i="17"/>
  <c r="T20" i="17"/>
  <c r="U20" i="17" s="1"/>
  <c r="T18" i="17"/>
  <c r="T17" i="17"/>
  <c r="T16" i="17"/>
  <c r="T15" i="17"/>
  <c r="U14" i="17"/>
  <c r="T14" i="17"/>
  <c r="T30" i="18"/>
  <c r="T29" i="18"/>
  <c r="T28" i="18"/>
  <c r="U28" i="18" s="1"/>
  <c r="T23" i="18"/>
  <c r="T22" i="18"/>
  <c r="T21" i="18"/>
  <c r="T20" i="18"/>
  <c r="U20" i="18" s="1"/>
  <c r="T18" i="18"/>
  <c r="T17" i="18"/>
  <c r="T16" i="18"/>
  <c r="T15" i="18"/>
  <c r="U14" i="18"/>
  <c r="T14" i="18"/>
  <c r="T30" i="20"/>
  <c r="T29" i="20"/>
  <c r="T28" i="20"/>
  <c r="U28" i="20" s="1"/>
  <c r="T23" i="20"/>
  <c r="T22" i="20"/>
  <c r="T21" i="20"/>
  <c r="T20" i="20"/>
  <c r="U20" i="20" s="1"/>
  <c r="T18" i="20"/>
  <c r="T17" i="20"/>
  <c r="T16" i="20"/>
  <c r="T15" i="20"/>
  <c r="U14" i="20"/>
  <c r="T14" i="20"/>
  <c r="T30" i="19"/>
  <c r="T29" i="19"/>
  <c r="T28" i="19"/>
  <c r="U28" i="19" s="1"/>
  <c r="T23" i="19"/>
  <c r="T22" i="19"/>
  <c r="T21" i="19"/>
  <c r="T20" i="19"/>
  <c r="U20" i="19" s="1"/>
  <c r="T18" i="19"/>
  <c r="T17" i="19"/>
  <c r="T16" i="19"/>
  <c r="T15" i="19"/>
  <c r="U14" i="19"/>
  <c r="T14" i="19"/>
  <c r="T30" i="21"/>
  <c r="T29" i="21"/>
  <c r="T28" i="21"/>
  <c r="U28" i="21" s="1"/>
  <c r="T23" i="21"/>
  <c r="T22" i="21"/>
  <c r="T21" i="21"/>
  <c r="T20" i="21"/>
  <c r="U20" i="21" s="1"/>
  <c r="T18" i="21"/>
  <c r="T17" i="21"/>
  <c r="T16" i="21"/>
  <c r="T15" i="21"/>
  <c r="U14" i="21"/>
  <c r="T14" i="21"/>
  <c r="T30" i="2"/>
  <c r="T29" i="2"/>
  <c r="T28" i="2"/>
  <c r="U28" i="2" s="1"/>
  <c r="T23" i="2"/>
  <c r="T22" i="2"/>
  <c r="T21" i="2"/>
  <c r="T20" i="2"/>
  <c r="U20" i="2" s="1"/>
  <c r="T18" i="2"/>
  <c r="T17" i="2"/>
  <c r="T16" i="2"/>
  <c r="T15" i="2"/>
  <c r="U14" i="2"/>
  <c r="T14" i="2"/>
  <c r="N30" i="26"/>
  <c r="N29" i="26"/>
  <c r="N28" i="26"/>
  <c r="O28" i="26" s="1"/>
  <c r="N23" i="26"/>
  <c r="N22" i="26"/>
  <c r="N21" i="26"/>
  <c r="N20" i="26"/>
  <c r="O20" i="26" s="1"/>
  <c r="N18" i="26"/>
  <c r="N17" i="26"/>
  <c r="N16" i="26"/>
  <c r="N15" i="26"/>
  <c r="O14" i="26"/>
  <c r="N14" i="26"/>
  <c r="N30" i="25"/>
  <c r="N29" i="25"/>
  <c r="N28" i="25"/>
  <c r="O28" i="25" s="1"/>
  <c r="N23" i="25"/>
  <c r="N22" i="25"/>
  <c r="N21" i="25"/>
  <c r="N20" i="25"/>
  <c r="O20" i="25" s="1"/>
  <c r="N18" i="25"/>
  <c r="N17" i="25"/>
  <c r="N16" i="25"/>
  <c r="N15" i="25"/>
  <c r="O14" i="25"/>
  <c r="N14" i="25"/>
  <c r="N30" i="22"/>
  <c r="N29" i="22"/>
  <c r="N28" i="22"/>
  <c r="O28" i="22" s="1"/>
  <c r="N23" i="22"/>
  <c r="N22" i="22"/>
  <c r="N21" i="22"/>
  <c r="N20" i="22"/>
  <c r="O20" i="22" s="1"/>
  <c r="N18" i="22"/>
  <c r="N17" i="22"/>
  <c r="N16" i="22"/>
  <c r="N15" i="22"/>
  <c r="O14" i="22"/>
  <c r="N14" i="22"/>
  <c r="N30" i="23" l="1"/>
  <c r="N29" i="23"/>
  <c r="N28" i="23"/>
  <c r="O28" i="23" s="1"/>
  <c r="N23" i="23"/>
  <c r="N22" i="23"/>
  <c r="N21" i="23"/>
  <c r="N20" i="23"/>
  <c r="O20" i="23" s="1"/>
  <c r="N18" i="23"/>
  <c r="N17" i="23"/>
  <c r="N16" i="23"/>
  <c r="N15" i="23"/>
  <c r="O14" i="23"/>
  <c r="N14" i="23"/>
  <c r="N30" i="24"/>
  <c r="N29" i="24"/>
  <c r="N28" i="24"/>
  <c r="O28" i="24" s="1"/>
  <c r="N23" i="24"/>
  <c r="N22" i="24"/>
  <c r="N21" i="24"/>
  <c r="N20" i="24"/>
  <c r="O20" i="24" s="1"/>
  <c r="N18" i="24"/>
  <c r="N17" i="24"/>
  <c r="N16" i="24"/>
  <c r="N15" i="24"/>
  <c r="O14" i="24"/>
  <c r="N14" i="24"/>
  <c r="N30" i="16"/>
  <c r="N29" i="16"/>
  <c r="N28" i="16"/>
  <c r="O28" i="16" s="1"/>
  <c r="N23" i="16"/>
  <c r="N22" i="16"/>
  <c r="N21" i="16"/>
  <c r="N20" i="16"/>
  <c r="O20" i="16" s="1"/>
  <c r="N18" i="16"/>
  <c r="O14" i="16" s="1"/>
  <c r="N17" i="16"/>
  <c r="N16" i="16"/>
  <c r="N15" i="16"/>
  <c r="N14" i="16"/>
  <c r="N30" i="17"/>
  <c r="N29" i="17"/>
  <c r="N28" i="17"/>
  <c r="O28" i="17" s="1"/>
  <c r="N23" i="17"/>
  <c r="N22" i="17"/>
  <c r="N21" i="17"/>
  <c r="N20" i="17"/>
  <c r="O20" i="17" s="1"/>
  <c r="N18" i="17"/>
  <c r="N17" i="17"/>
  <c r="N16" i="17"/>
  <c r="N15" i="17"/>
  <c r="O14" i="17"/>
  <c r="N14" i="17"/>
  <c r="N30" i="18"/>
  <c r="N29" i="18"/>
  <c r="N28" i="18"/>
  <c r="O28" i="18" s="1"/>
  <c r="N23" i="18"/>
  <c r="N22" i="18"/>
  <c r="N21" i="18"/>
  <c r="N20" i="18"/>
  <c r="O20" i="18" s="1"/>
  <c r="N18" i="18"/>
  <c r="N17" i="18"/>
  <c r="N16" i="18"/>
  <c r="N15" i="18"/>
  <c r="O14" i="18"/>
  <c r="N14" i="18"/>
  <c r="N30" i="20"/>
  <c r="N29" i="20"/>
  <c r="N28" i="20"/>
  <c r="O28" i="20" s="1"/>
  <c r="N23" i="20"/>
  <c r="N22" i="20"/>
  <c r="N21" i="20"/>
  <c r="O20" i="20"/>
  <c r="N20" i="20"/>
  <c r="N18" i="20"/>
  <c r="N17" i="20"/>
  <c r="N16" i="20"/>
  <c r="N15" i="20"/>
  <c r="N14" i="20"/>
  <c r="O14" i="20" s="1"/>
  <c r="N30" i="19"/>
  <c r="N29" i="19"/>
  <c r="N28" i="19"/>
  <c r="O28" i="19" s="1"/>
  <c r="N23" i="19"/>
  <c r="N22" i="19"/>
  <c r="N21" i="19"/>
  <c r="N20" i="19"/>
  <c r="O20" i="19" s="1"/>
  <c r="N18" i="19"/>
  <c r="N17" i="19"/>
  <c r="N16" i="19"/>
  <c r="N15" i="19"/>
  <c r="O14" i="19"/>
  <c r="N14" i="19"/>
  <c r="N30" i="21"/>
  <c r="N29" i="21"/>
  <c r="N28" i="21"/>
  <c r="O28" i="21" s="1"/>
  <c r="N23" i="21"/>
  <c r="N22" i="21"/>
  <c r="N21" i="21"/>
  <c r="N20" i="21"/>
  <c r="O20" i="21" s="1"/>
  <c r="N18" i="21"/>
  <c r="N17" i="21"/>
  <c r="N16" i="21"/>
  <c r="N15" i="21"/>
  <c r="O14" i="21"/>
  <c r="N14" i="21"/>
  <c r="N30" i="2"/>
  <c r="N29" i="2"/>
  <c r="N28" i="2"/>
  <c r="N23" i="2"/>
  <c r="N22" i="2"/>
  <c r="N21" i="2"/>
  <c r="N20" i="2"/>
  <c r="N18" i="2"/>
  <c r="O14" i="2" s="1"/>
  <c r="N17" i="2"/>
  <c r="N16" i="2"/>
  <c r="N15" i="2"/>
  <c r="N14" i="2"/>
  <c r="H30" i="26"/>
  <c r="H29" i="26"/>
  <c r="H28" i="26"/>
  <c r="I28" i="26" s="1"/>
  <c r="H23" i="26"/>
  <c r="H22" i="26"/>
  <c r="I20" i="26" s="1"/>
  <c r="H21" i="26"/>
  <c r="H20" i="26"/>
  <c r="H18" i="26"/>
  <c r="H17" i="26"/>
  <c r="H16" i="26"/>
  <c r="H15" i="26"/>
  <c r="I14" i="26"/>
  <c r="H14" i="26"/>
  <c r="H30" i="25"/>
  <c r="H29" i="25"/>
  <c r="H28" i="25"/>
  <c r="I28" i="25" s="1"/>
  <c r="H23" i="25"/>
  <c r="H22" i="25"/>
  <c r="H21" i="25"/>
  <c r="H20" i="25"/>
  <c r="I20" i="25" s="1"/>
  <c r="H18" i="25"/>
  <c r="H17" i="25"/>
  <c r="H16" i="25"/>
  <c r="H15" i="25"/>
  <c r="I14" i="25"/>
  <c r="H14" i="25"/>
  <c r="H30" i="22"/>
  <c r="H29" i="22"/>
  <c r="H28" i="22"/>
  <c r="I28" i="22" s="1"/>
  <c r="H23" i="22"/>
  <c r="H22" i="22"/>
  <c r="H21" i="22"/>
  <c r="H20" i="22"/>
  <c r="I20" i="22" s="1"/>
  <c r="H18" i="22"/>
  <c r="I14" i="22" s="1"/>
  <c r="H17" i="22"/>
  <c r="H16" i="22"/>
  <c r="H15" i="22"/>
  <c r="H14" i="22"/>
  <c r="H30" i="23"/>
  <c r="H29" i="23"/>
  <c r="H28" i="23"/>
  <c r="I28" i="23" s="1"/>
  <c r="H23" i="23"/>
  <c r="H22" i="23"/>
  <c r="H21" i="23"/>
  <c r="H20" i="23"/>
  <c r="I20" i="23" s="1"/>
  <c r="H18" i="23"/>
  <c r="H17" i="23"/>
  <c r="H16" i="23"/>
  <c r="H15" i="23"/>
  <c r="I14" i="23"/>
  <c r="H14" i="23"/>
  <c r="H30" i="24"/>
  <c r="H29" i="24"/>
  <c r="H28" i="24"/>
  <c r="I28" i="24" s="1"/>
  <c r="H23" i="24"/>
  <c r="H22" i="24"/>
  <c r="H21" i="24"/>
  <c r="H20" i="24"/>
  <c r="I20" i="24" s="1"/>
  <c r="H18" i="24"/>
  <c r="H17" i="24"/>
  <c r="H16" i="24"/>
  <c r="H15" i="24"/>
  <c r="I14" i="24"/>
  <c r="H14" i="24"/>
  <c r="H30" i="16"/>
  <c r="H29" i="16"/>
  <c r="H28" i="16"/>
  <c r="I28" i="16" s="1"/>
  <c r="H23" i="16"/>
  <c r="H22" i="16"/>
  <c r="H21" i="16"/>
  <c r="H20" i="16"/>
  <c r="I20" i="16" s="1"/>
  <c r="H18" i="16"/>
  <c r="H17" i="16"/>
  <c r="H16" i="16"/>
  <c r="H15" i="16"/>
  <c r="I14" i="16"/>
  <c r="H14" i="16"/>
  <c r="H30" i="17"/>
  <c r="H29" i="17"/>
  <c r="H28" i="17"/>
  <c r="I28" i="17" s="1"/>
  <c r="H23" i="17"/>
  <c r="H22" i="17"/>
  <c r="H21" i="17"/>
  <c r="H20" i="17"/>
  <c r="I20" i="17" s="1"/>
  <c r="H18" i="17"/>
  <c r="H17" i="17"/>
  <c r="H16" i="17"/>
  <c r="H15" i="17"/>
  <c r="I14" i="17"/>
  <c r="H14" i="17"/>
  <c r="H30" i="18"/>
  <c r="H29" i="18"/>
  <c r="H28" i="18"/>
  <c r="I28" i="18" s="1"/>
  <c r="H23" i="18"/>
  <c r="H22" i="18"/>
  <c r="H21" i="18"/>
  <c r="H20" i="18"/>
  <c r="I20" i="18" s="1"/>
  <c r="H18" i="18"/>
  <c r="H17" i="18"/>
  <c r="H16" i="18"/>
  <c r="H15" i="18"/>
  <c r="I14" i="18"/>
  <c r="H14" i="18"/>
  <c r="H30" i="20"/>
  <c r="H29" i="20"/>
  <c r="H28" i="20"/>
  <c r="I28" i="20" s="1"/>
  <c r="H23" i="20"/>
  <c r="H22" i="20"/>
  <c r="H21" i="20"/>
  <c r="H20" i="20"/>
  <c r="I20" i="20" s="1"/>
  <c r="H18" i="20"/>
  <c r="H17" i="20"/>
  <c r="H16" i="20"/>
  <c r="H15" i="20"/>
  <c r="I14" i="20"/>
  <c r="H14" i="20"/>
  <c r="H30" i="19"/>
  <c r="H29" i="19"/>
  <c r="H28" i="19"/>
  <c r="I28" i="19" s="1"/>
  <c r="H23" i="19"/>
  <c r="H22" i="19"/>
  <c r="H21" i="19"/>
  <c r="H20" i="19"/>
  <c r="I20" i="19" s="1"/>
  <c r="H18" i="19"/>
  <c r="H17" i="19"/>
  <c r="H16" i="19"/>
  <c r="H15" i="19"/>
  <c r="I14" i="19"/>
  <c r="H14" i="19"/>
  <c r="H18" i="21"/>
  <c r="H14" i="21"/>
  <c r="H30" i="21"/>
  <c r="H29" i="21"/>
  <c r="H28" i="21"/>
  <c r="I28" i="21" s="1"/>
  <c r="H23" i="21"/>
  <c r="H22" i="21"/>
  <c r="H21" i="21"/>
  <c r="H20" i="21"/>
  <c r="I20" i="21" s="1"/>
  <c r="H17" i="21"/>
  <c r="H16" i="21"/>
  <c r="H15" i="21"/>
  <c r="I14" i="21"/>
  <c r="H30" i="2"/>
  <c r="H29" i="2"/>
  <c r="H28" i="2"/>
  <c r="H23" i="2"/>
  <c r="H22" i="2"/>
  <c r="I20" i="2" s="1"/>
  <c r="H21" i="2"/>
  <c r="H20" i="2"/>
  <c r="H18" i="2"/>
  <c r="H17" i="2"/>
  <c r="H16" i="2"/>
  <c r="H15" i="2"/>
  <c r="H14" i="2"/>
  <c r="I28" i="2"/>
  <c r="I14" i="2"/>
  <c r="O28" i="2" l="1"/>
  <c r="O20" i="2"/>
  <c r="AD28" i="21" l="1"/>
  <c r="AJ32" i="26" l="1"/>
  <c r="AD32" i="26"/>
  <c r="X32" i="26"/>
  <c r="R32" i="26"/>
  <c r="L32" i="26"/>
  <c r="G32" i="26"/>
  <c r="F32" i="26"/>
  <c r="AJ32" i="25"/>
  <c r="AD32" i="25"/>
  <c r="X32" i="25"/>
  <c r="R32" i="25"/>
  <c r="L32" i="25"/>
  <c r="G32" i="25"/>
  <c r="F32" i="25"/>
  <c r="AJ32" i="22"/>
  <c r="AD32" i="22"/>
  <c r="X32" i="22"/>
  <c r="R32" i="22"/>
  <c r="L32" i="22"/>
  <c r="G32" i="22"/>
  <c r="F32" i="22"/>
  <c r="AJ32" i="23"/>
  <c r="AD32" i="23"/>
  <c r="X32" i="23"/>
  <c r="R32" i="23"/>
  <c r="L32" i="23"/>
  <c r="G32" i="23"/>
  <c r="F32" i="23"/>
  <c r="AJ32" i="24"/>
  <c r="AD32" i="24"/>
  <c r="X32" i="24"/>
  <c r="R32" i="24"/>
  <c r="L32" i="24"/>
  <c r="G32" i="24"/>
  <c r="F32" i="24"/>
  <c r="AJ32" i="16"/>
  <c r="AD32" i="16"/>
  <c r="X32" i="16"/>
  <c r="R32" i="16"/>
  <c r="L32" i="16"/>
  <c r="G32" i="16"/>
  <c r="F32" i="16"/>
  <c r="AJ32" i="17"/>
  <c r="AD32" i="17"/>
  <c r="X32" i="17"/>
  <c r="R32" i="17"/>
  <c r="L32" i="17"/>
  <c r="G32" i="17"/>
  <c r="F32" i="17"/>
  <c r="AJ32" i="18"/>
  <c r="AD32" i="18"/>
  <c r="X32" i="18"/>
  <c r="R32" i="18"/>
  <c r="L32" i="18"/>
  <c r="G32" i="18"/>
  <c r="F32" i="18"/>
  <c r="AJ32" i="20"/>
  <c r="AD32" i="20"/>
  <c r="X32" i="20"/>
  <c r="R32" i="20"/>
  <c r="L32" i="20"/>
  <c r="G32" i="20"/>
  <c r="F32" i="20"/>
  <c r="AJ32" i="19"/>
  <c r="AD32" i="19"/>
  <c r="X32" i="19"/>
  <c r="R32" i="19"/>
  <c r="L32" i="19"/>
  <c r="G32" i="19"/>
  <c r="F32" i="19"/>
  <c r="AJ32" i="21"/>
  <c r="AD32" i="21"/>
  <c r="X32" i="21"/>
  <c r="R32" i="21"/>
  <c r="G32" i="21"/>
  <c r="F32" i="21"/>
  <c r="AJ32" i="2"/>
  <c r="AD32" i="2"/>
  <c r="X32" i="2"/>
  <c r="R32" i="2"/>
  <c r="L32" i="2"/>
  <c r="G32" i="2"/>
  <c r="F32" i="2"/>
  <c r="H29" i="27" l="1"/>
  <c r="AJ32" i="27"/>
  <c r="X32" i="27"/>
  <c r="R32" i="27"/>
  <c r="F32" i="27"/>
  <c r="AL30" i="27"/>
  <c r="AL29" i="27"/>
  <c r="AL28" i="27"/>
  <c r="AM28" i="27" s="1"/>
  <c r="AF30" i="27"/>
  <c r="AF29" i="27"/>
  <c r="AF28" i="27"/>
  <c r="Z30" i="27"/>
  <c r="Z29" i="27"/>
  <c r="Z28" i="27"/>
  <c r="AA28" i="27" s="1"/>
  <c r="T30" i="27"/>
  <c r="T29" i="27"/>
  <c r="T28" i="27"/>
  <c r="N30" i="27"/>
  <c r="AJ30" i="27"/>
  <c r="AJ29" i="27"/>
  <c r="AJ28" i="27"/>
  <c r="AD30" i="27"/>
  <c r="AD29" i="27"/>
  <c r="AD28" i="27"/>
  <c r="AD32" i="27" s="1"/>
  <c r="X30" i="27"/>
  <c r="X29" i="27"/>
  <c r="X28" i="27"/>
  <c r="R30" i="27"/>
  <c r="R29" i="27"/>
  <c r="R28" i="27"/>
  <c r="L30" i="27"/>
  <c r="L29" i="27"/>
  <c r="N29" i="27" s="1"/>
  <c r="F29" i="27"/>
  <c r="F30" i="27"/>
  <c r="F28" i="27"/>
  <c r="G32" i="27"/>
  <c r="AL23" i="27"/>
  <c r="AL22" i="27"/>
  <c r="AL21" i="27"/>
  <c r="AL20" i="27"/>
  <c r="AL18" i="27"/>
  <c r="AL17" i="27"/>
  <c r="AL16" i="27"/>
  <c r="AL15" i="27"/>
  <c r="AL14" i="27"/>
  <c r="AF23" i="27"/>
  <c r="AF22" i="27"/>
  <c r="AF21" i="27"/>
  <c r="AF20" i="27"/>
  <c r="AF18" i="27"/>
  <c r="AF17" i="27"/>
  <c r="AF16" i="27"/>
  <c r="AF15" i="27"/>
  <c r="AF14" i="27"/>
  <c r="Z23" i="27"/>
  <c r="Z22" i="27"/>
  <c r="Z21" i="27"/>
  <c r="Z20" i="27"/>
  <c r="Z18" i="27"/>
  <c r="Z17" i="27"/>
  <c r="Z16" i="27"/>
  <c r="Z15" i="27"/>
  <c r="Z14" i="27"/>
  <c r="T23" i="27"/>
  <c r="T22" i="27"/>
  <c r="T21" i="27"/>
  <c r="T20" i="27"/>
  <c r="T18" i="27"/>
  <c r="T17" i="27"/>
  <c r="T16" i="27"/>
  <c r="T15" i="27"/>
  <c r="T14" i="27"/>
  <c r="AM14" i="27" l="1"/>
  <c r="AM20" i="27"/>
  <c r="U14" i="27"/>
  <c r="U28" i="27"/>
  <c r="U20" i="27"/>
  <c r="AA14" i="27"/>
  <c r="AA20" i="27"/>
  <c r="AG14" i="27"/>
  <c r="AG20" i="27"/>
  <c r="AG28" i="27"/>
  <c r="AJ10" i="27"/>
  <c r="AJ11" i="27" s="1"/>
  <c r="H23" i="27"/>
  <c r="H28" i="27"/>
  <c r="H16" i="27"/>
  <c r="H30" i="27"/>
  <c r="H20" i="27"/>
  <c r="H15" i="27"/>
  <c r="H17" i="27"/>
  <c r="H21" i="27"/>
  <c r="H14" i="27"/>
  <c r="H18" i="27"/>
  <c r="H22" i="27"/>
  <c r="X10" i="27" l="1"/>
  <c r="X11" i="27" s="1"/>
  <c r="AD10" i="27"/>
  <c r="AD11" i="27" s="1"/>
  <c r="I28" i="27"/>
  <c r="I20" i="27"/>
  <c r="I14" i="27"/>
  <c r="AJ23" i="27" l="1"/>
  <c r="AJ22" i="27"/>
  <c r="AJ21" i="27"/>
  <c r="AJ20" i="27"/>
  <c r="AJ18" i="27"/>
  <c r="AJ17" i="27"/>
  <c r="AJ16" i="27"/>
  <c r="AJ15" i="27"/>
  <c r="AJ14" i="27"/>
  <c r="AD23" i="27"/>
  <c r="AD22" i="27"/>
  <c r="AD21" i="27"/>
  <c r="AD20" i="27"/>
  <c r="AD18" i="27"/>
  <c r="AD17" i="27"/>
  <c r="AD16" i="27"/>
  <c r="AD15" i="27"/>
  <c r="AD14" i="27"/>
  <c r="X23" i="27"/>
  <c r="X22" i="27"/>
  <c r="X21" i="27"/>
  <c r="X20" i="27"/>
  <c r="X18" i="27"/>
  <c r="X17" i="27"/>
  <c r="X16" i="27"/>
  <c r="X15" i="27"/>
  <c r="X14" i="27"/>
  <c r="R23" i="27"/>
  <c r="R22" i="27"/>
  <c r="R21" i="27"/>
  <c r="R20" i="27"/>
  <c r="R18" i="27"/>
  <c r="R17" i="27"/>
  <c r="R16" i="27"/>
  <c r="R15" i="27"/>
  <c r="R14" i="27"/>
  <c r="L23" i="27"/>
  <c r="N23" i="27" s="1"/>
  <c r="L22" i="27"/>
  <c r="N22" i="27" s="1"/>
  <c r="L18" i="27"/>
  <c r="N18" i="27" s="1"/>
  <c r="L17" i="27"/>
  <c r="N17" i="27" s="1"/>
  <c r="L16" i="27"/>
  <c r="N16" i="27" s="1"/>
  <c r="F23" i="27"/>
  <c r="F22" i="27"/>
  <c r="F21" i="27"/>
  <c r="F20" i="27"/>
  <c r="F18" i="27"/>
  <c r="F17" i="27"/>
  <c r="F16" i="27"/>
  <c r="F15" i="27"/>
  <c r="F14" i="27" l="1"/>
  <c r="L10" i="21" l="1"/>
  <c r="L11" i="21" s="1"/>
  <c r="L20" i="27"/>
  <c r="N20" i="27" s="1"/>
  <c r="L28" i="27"/>
  <c r="N28" i="27" s="1"/>
  <c r="O28" i="27" s="1"/>
  <c r="L21" i="27"/>
  <c r="N21" i="27" s="1"/>
  <c r="L14" i="27"/>
  <c r="L15" i="27"/>
  <c r="N15" i="27" s="1"/>
  <c r="O20" i="27" l="1"/>
  <c r="L32" i="27"/>
  <c r="N14" i="27"/>
  <c r="O14" i="27" s="1"/>
  <c r="L32" i="21"/>
</calcChain>
</file>

<file path=xl/comments1.xml><?xml version="1.0" encoding="utf-8"?>
<comments xmlns="http://schemas.openxmlformats.org/spreadsheetml/2006/main">
  <authors>
    <author xml:space="preserve"> </author>
    <author>Steierer</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5"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15"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15"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15"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15"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16"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6"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16"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16"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16"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16"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10.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11.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12.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13.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2.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3.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t>
        </r>
        <r>
          <rPr>
            <sz val="10"/>
            <color indexed="81"/>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4.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5.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6.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7.xml><?xml version="1.0" encoding="utf-8"?>
<comments xmlns="http://schemas.openxmlformats.org/spreadsheetml/2006/main">
  <authors>
    <author xml:space="preserve"> </author>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t>
        </r>
      </text>
    </comment>
    <comment ref="L14"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14" authorId="1">
      <text>
        <r>
          <rPr>
            <sz val="11"/>
            <color indexed="8"/>
            <rFont val="Arial"/>
            <family val="2"/>
            <charset val="1"/>
          </rPr>
          <t xml:space="preserve">Please fill in the </t>
        </r>
        <r>
          <rPr>
            <b/>
            <sz val="11"/>
            <color indexed="8"/>
            <rFont val="Arial"/>
            <family val="2"/>
            <charset val="1"/>
          </rPr>
          <t xml:space="preserve">amount of woody biomass (in metric tonnes dry matter) </t>
        </r>
        <r>
          <rPr>
            <sz val="11"/>
            <color indexed="8"/>
            <rFont val="Arial"/>
            <family val="2"/>
            <charset val="1"/>
          </rPr>
          <t xml:space="preserve">that is used for the national production of the respective processed wood based fuel as reported in table T II.
This exercise may require conversion factors.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 xml:space="preserve">no information </t>
        </r>
        <r>
          <rPr>
            <sz val="11"/>
            <color indexed="8"/>
            <rFont val="Arial"/>
            <family val="2"/>
            <charset val="1"/>
          </rPr>
          <t xml:space="preserve">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r>
          <rPr>
            <sz val="12"/>
            <color indexed="8"/>
            <rFont val="Arial"/>
            <family val="2"/>
            <charset val="1"/>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2">
      <text>
        <r>
          <rPr>
            <sz val="12"/>
            <color rgb="FF000000"/>
            <rFont val="Arial"/>
            <family val="2"/>
          </rPr>
          <t>Please fill in the share of raw materials that contributes to the national processed wood based fuel production (international trade is not considered here).</t>
        </r>
      </text>
    </comment>
    <comment ref="F15" authorId="1">
      <text>
        <r>
          <rPr>
            <sz val="11"/>
            <color indexed="8"/>
            <rFont val="Tahoma"/>
            <family val="2"/>
            <charset val="1"/>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1">
      <text>
        <r>
          <rPr>
            <sz val="11"/>
            <color indexed="8"/>
            <rFont val="Tahoma"/>
            <family val="2"/>
            <charset val="1"/>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1">
      <text>
        <r>
          <rPr>
            <sz val="11"/>
            <color indexed="8"/>
            <rFont val="Tahoma"/>
            <family val="2"/>
            <charset val="1"/>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3">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3">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3">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1">
      <text>
        <r>
          <rPr>
            <sz val="11"/>
            <color indexed="8"/>
            <rFont val="Tahoma"/>
            <family val="2"/>
            <charset val="1"/>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1">
      <text>
        <r>
          <rPr>
            <sz val="11"/>
            <color indexed="8"/>
            <rFont val="Tahoma"/>
            <family val="2"/>
            <charset val="1"/>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1">
      <text>
        <r>
          <rPr>
            <sz val="11"/>
            <color indexed="8"/>
            <rFont val="Tahoma"/>
            <family val="2"/>
            <charset val="1"/>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3">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3">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3">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r>
          <rPr>
            <sz val="12"/>
            <color indexed="8"/>
            <rFont val="Arial"/>
            <family val="2"/>
            <charset val="1"/>
          </rPr>
          <t xml:space="preserve">
</t>
        </r>
      </text>
    </comment>
    <comment ref="L17"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17"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2">
      <text>
        <r>
          <rPr>
            <b/>
            <sz val="10"/>
            <color rgb="FF000000"/>
            <rFont val="Arial"/>
            <family val="2"/>
          </rPr>
          <t>… of national charcoal prodction derives from industiral roundwood.</t>
        </r>
      </text>
    </comment>
    <comment ref="F18"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r>
          <rPr>
            <sz val="10"/>
            <color indexed="8"/>
            <rFont val="Arial"/>
            <family val="2"/>
            <charset val="1"/>
          </rPr>
          <t xml:space="preserve">
</t>
        </r>
      </text>
    </comment>
    <comment ref="L18"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18"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2">
      <text>
        <r>
          <rPr>
            <sz val="11"/>
            <color rgb="FF000000"/>
            <rFont val="Arial"/>
            <family val="2"/>
          </rPr>
          <t>JFSQ 3 + 4
CHIPS AND PARTICLES &amp; WOOD RESIDUES</t>
        </r>
      </text>
    </comment>
    <comment ref="F20"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text>
    </comment>
    <comment ref="L20"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20"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in the respective sector for the national production as reported in table T II.
</t>
        </r>
      </text>
    </comment>
    <comment ref="L21"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21"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r>
          <rPr>
            <sz val="10"/>
            <color indexed="8"/>
            <rFont val="Arial"/>
            <family val="2"/>
            <charset val="1"/>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 In case national conversion factors differ from the conversion factors provided, please feel free to modify them in the tables mentioned.
When</t>
        </r>
        <r>
          <rPr>
            <b/>
            <sz val="11"/>
            <color indexed="8"/>
            <rFont val="Arial"/>
            <family val="2"/>
            <charset val="1"/>
          </rPr>
          <t xml:space="preserve"> no information </t>
        </r>
        <r>
          <rPr>
            <sz val="11"/>
            <color indexed="8"/>
            <rFont val="Arial"/>
            <family val="2"/>
            <charset val="1"/>
          </rPr>
          <t xml:space="preserve">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in the respective sector for the national production as reported in table T II.
</t>
        </r>
      </text>
    </comment>
    <comment ref="L22"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text>
    </comment>
    <comment ref="R22"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r>
          <rPr>
            <sz val="10"/>
            <color indexed="8"/>
            <rFont val="Tahoma"/>
            <family val="2"/>
            <charset val="1"/>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r>
          <rPr>
            <sz val="10"/>
            <color indexed="8"/>
            <rFont val="Arial"/>
            <family val="2"/>
            <charset val="1"/>
          </rPr>
          <t xml:space="preserve">
</t>
        </r>
      </text>
    </comment>
    <comment ref="L23"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23"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r>
          <rPr>
            <sz val="10"/>
            <color indexed="8"/>
            <rFont val="Arial"/>
            <family val="2"/>
            <charset val="1"/>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r>
          <rPr>
            <sz val="10"/>
            <color indexed="8"/>
            <rFont val="Arial"/>
            <family val="2"/>
            <charset val="1"/>
          </rPr>
          <t xml:space="preserve">
</t>
        </r>
      </text>
    </comment>
    <comment ref="L28"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text>
    </comment>
    <comment ref="R28"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r>
          <rPr>
            <sz val="10"/>
            <color indexed="8"/>
            <rFont val="Arial"/>
            <family val="2"/>
            <charset val="1"/>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r>
          <rPr>
            <sz val="10"/>
            <color indexed="8"/>
            <rFont val="Arial"/>
            <family val="2"/>
            <charset val="1"/>
          </rPr>
          <t xml:space="preserve">
</t>
        </r>
      </text>
    </comment>
    <comment ref="L29"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29"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r>
          <rPr>
            <sz val="10"/>
            <color indexed="8"/>
            <rFont val="Arial"/>
            <family val="2"/>
            <charset val="1"/>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"H") or assortment groups (column "I")  that have been used by the respective sector for the national production as reported in table T II.
</t>
        </r>
        <r>
          <rPr>
            <sz val="10"/>
            <color indexed="8"/>
            <rFont val="Arial"/>
            <family val="2"/>
            <charset val="1"/>
          </rPr>
          <t xml:space="preserve">
</t>
        </r>
      </text>
    </comment>
    <comment ref="L30" authorId="1">
      <text>
        <r>
          <rPr>
            <sz val="12"/>
            <color indexed="8"/>
            <rFont val="Arial"/>
            <family val="2"/>
            <charset val="1"/>
          </rPr>
          <t xml:space="preserve">Please fill in the </t>
        </r>
        <r>
          <rPr>
            <b/>
            <sz val="12"/>
            <color indexed="8"/>
            <rFont val="Arial"/>
            <family val="2"/>
            <charset val="1"/>
          </rPr>
          <t>amount of woody biomass (in metric tonnes dry matter)</t>
        </r>
        <r>
          <rPr>
            <sz val="12"/>
            <color indexed="8"/>
            <rFont val="Arial"/>
            <family val="2"/>
            <charset val="1"/>
          </rPr>
          <t xml:space="preserve"> that is used for the national production of the respective processed wood based fuel as reported in table T II.
This exercise may require </t>
        </r>
        <r>
          <rPr>
            <b/>
            <sz val="12"/>
            <color indexed="8"/>
            <rFont val="Arial"/>
            <family val="2"/>
            <charset val="1"/>
          </rPr>
          <t>conversion factors</t>
        </r>
        <r>
          <rPr>
            <sz val="12"/>
            <color indexed="8"/>
            <rFont val="Arial"/>
            <family val="2"/>
            <charset val="1"/>
          </rPr>
          <t xml:space="preserve">. These may be found in tables </t>
        </r>
        <r>
          <rPr>
            <b/>
            <sz val="12"/>
            <color indexed="8"/>
            <rFont val="Arial"/>
            <family val="2"/>
            <charset val="1"/>
          </rPr>
          <t>T V &amp; T VI</t>
        </r>
        <r>
          <rPr>
            <sz val="12"/>
            <color indexed="8"/>
            <rFont val="Arial"/>
            <family val="2"/>
            <charset val="1"/>
          </rPr>
          <t xml:space="preserve">. - In case national conversion factors differ from the conversion factors provided, please feel free to modify them in the tables mentioned.
When </t>
        </r>
        <r>
          <rPr>
            <b/>
            <sz val="12"/>
            <color indexed="8"/>
            <rFont val="Arial"/>
            <family val="2"/>
            <charset val="1"/>
          </rPr>
          <t>no information</t>
        </r>
        <r>
          <rPr>
            <sz val="12"/>
            <color indexed="8"/>
            <rFont val="Arial"/>
            <family val="2"/>
            <charset val="1"/>
          </rPr>
          <t xml:space="preserve"> on absolute volumes of woody biomass is available, we would highly appreciate if you could </t>
        </r>
        <r>
          <rPr>
            <b/>
            <sz val="12"/>
            <color indexed="8"/>
            <rFont val="Arial"/>
            <family val="2"/>
            <charset val="1"/>
          </rPr>
          <t>indicate the share</t>
        </r>
        <r>
          <rPr>
            <sz val="12"/>
            <color indexed="8"/>
            <rFont val="Arial"/>
            <family val="2"/>
            <charset val="1"/>
          </rPr>
          <t xml:space="preserve"> of the assortments (column "N") or assortment groups (column "O")  that have been used by the respective sector for the national production as reported in table T II.
</t>
        </r>
        <r>
          <rPr>
            <sz val="10"/>
            <color indexed="8"/>
            <rFont val="Arial"/>
            <family val="2"/>
            <charset val="1"/>
          </rPr>
          <t xml:space="preserve">
</t>
        </r>
      </text>
    </comment>
    <comment ref="R30" authorId="1">
      <text>
        <r>
          <rPr>
            <sz val="11"/>
            <color indexed="8"/>
            <rFont val="Arial"/>
            <family val="2"/>
            <charset val="1"/>
          </rPr>
          <t xml:space="preserve">Please fill in the </t>
        </r>
        <r>
          <rPr>
            <b/>
            <sz val="11"/>
            <color indexed="8"/>
            <rFont val="Arial"/>
            <family val="2"/>
            <charset val="1"/>
          </rPr>
          <t>amount of woody biomass (in metric tonnes dry matter)</t>
        </r>
        <r>
          <rPr>
            <sz val="11"/>
            <color indexed="8"/>
            <rFont val="Arial"/>
            <family val="2"/>
            <charset val="1"/>
          </rPr>
          <t xml:space="preserve"> that is used for the national production of the respective processed wood based fuel as reported in table T II.
This exercise may require </t>
        </r>
        <r>
          <rPr>
            <b/>
            <sz val="11"/>
            <color indexed="8"/>
            <rFont val="Arial"/>
            <family val="2"/>
            <charset val="1"/>
          </rPr>
          <t>conversion factors</t>
        </r>
        <r>
          <rPr>
            <sz val="11"/>
            <color indexed="8"/>
            <rFont val="Arial"/>
            <family val="2"/>
            <charset val="1"/>
          </rPr>
          <t xml:space="preserve">. These may be found in tables </t>
        </r>
        <r>
          <rPr>
            <b/>
            <sz val="11"/>
            <color indexed="8"/>
            <rFont val="Arial"/>
            <family val="2"/>
            <charset val="1"/>
          </rPr>
          <t>T V &amp; T VI</t>
        </r>
        <r>
          <rPr>
            <sz val="11"/>
            <color indexed="8"/>
            <rFont val="Arial"/>
            <family val="2"/>
            <charset val="1"/>
          </rPr>
          <t xml:space="preserve">. - In case national conversion factors differ from the conversion factors provided, please feel free to modify them in the tables mentioned.
When </t>
        </r>
        <r>
          <rPr>
            <b/>
            <sz val="11"/>
            <color indexed="8"/>
            <rFont val="Arial"/>
            <family val="2"/>
            <charset val="1"/>
          </rPr>
          <t>no information</t>
        </r>
        <r>
          <rPr>
            <sz val="11"/>
            <color indexed="8"/>
            <rFont val="Arial"/>
            <family val="2"/>
            <charset val="1"/>
          </rPr>
          <t xml:space="preserve"> on absolute volumes of woody biomass is available, we would highly appreciate if you could </t>
        </r>
        <r>
          <rPr>
            <b/>
            <sz val="11"/>
            <color indexed="8"/>
            <rFont val="Arial"/>
            <family val="2"/>
            <charset val="1"/>
          </rPr>
          <t>indicate the share</t>
        </r>
        <r>
          <rPr>
            <sz val="11"/>
            <color indexed="8"/>
            <rFont val="Arial"/>
            <family val="2"/>
            <charset val="1"/>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8.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comments9.xml><?xml version="1.0" encoding="utf-8"?>
<comments xmlns="http://schemas.openxmlformats.org/spreadsheetml/2006/main">
  <authors>
    <author xml:space="preserve"> </author>
    <author>Steierer</author>
    <author>Weimann</author>
  </authors>
  <commentList>
    <comment ref="B11" authorId="0">
      <text>
        <r>
          <rPr>
            <sz val="11"/>
            <color rgb="FF000000"/>
            <rFont val="Arial"/>
            <family val="2"/>
          </rPr>
          <t>Differences in might arise due to variation of conversion factors, please check table TVI</t>
        </r>
      </text>
    </comment>
    <comment ref="F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text>
    </comment>
    <comment ref="L14"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4" authorId="0">
      <text>
        <r>
          <rPr>
            <sz val="11"/>
            <color rgb="FF000000"/>
            <rFont val="Arial"/>
            <family val="2"/>
          </rPr>
          <t xml:space="preserve">Please fill in the </t>
        </r>
        <r>
          <rPr>
            <b/>
            <sz val="11"/>
            <color rgb="FF000000"/>
            <rFont val="Arial"/>
            <family val="2"/>
          </rPr>
          <t xml:space="preserve">amount of woody biomass (in metric tonnes dry matter) </t>
        </r>
        <r>
          <rPr>
            <sz val="11"/>
            <color rgb="FF000000"/>
            <rFont val="Arial"/>
            <family val="2"/>
          </rPr>
          <t xml:space="preserve">that is used for the national production of the respective processed wood based fuel as reported in table T II.
This exercise may require conversion factors.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 xml:space="preserve">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X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14"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2"/>
            <color rgb="FF000000"/>
            <rFont val="Arial"/>
            <family val="2"/>
          </rPr>
          <t xml:space="preserve">
</t>
        </r>
      </text>
    </comment>
    <comment ref="AP14" authorId="1">
      <text>
        <r>
          <rPr>
            <sz val="12"/>
            <color rgb="FF000000"/>
            <rFont val="Arial"/>
            <family val="2"/>
          </rPr>
          <t>Please fill in the share of raw materials that contributes to the national processed wood based fuel production (international trade is not considered here).</t>
        </r>
      </text>
    </comment>
    <comment ref="F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rgb="FF000000"/>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2"/>
            <color rgb="FF000000"/>
            <rFont val="Arial"/>
            <family val="2"/>
          </rPr>
          <t xml:space="preserve">
</t>
        </r>
      </text>
    </comment>
    <comment ref="L17"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text>
    </comment>
    <comment ref="AD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7"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AP17" authorId="1">
      <text>
        <r>
          <rPr>
            <b/>
            <sz val="10"/>
            <color rgb="FF000000"/>
            <rFont val="Arial"/>
            <family val="2"/>
          </rPr>
          <t>… of national charcoal prodction derives from industiral roundwood.</t>
        </r>
      </text>
    </comment>
    <comment ref="F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1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1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C20" authorId="1">
      <text>
        <r>
          <rPr>
            <sz val="11"/>
            <color rgb="FF000000"/>
            <rFont val="Arial"/>
            <family val="2"/>
          </rPr>
          <t>JFSQ 3 + 4
CHIPS AND PARTICLES &amp; WOOD RESIDUES</t>
        </r>
      </text>
    </comment>
    <comment ref="F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text>
    </comment>
    <comment ref="L2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1"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1"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 In case national conversion factors differ from the conversion factors provided, please feel free to modify them in the tables mentioned.
When</t>
        </r>
        <r>
          <rPr>
            <b/>
            <sz val="11"/>
            <color rgb="FF000000"/>
            <rFont val="Arial"/>
            <family val="2"/>
          </rPr>
          <t xml:space="preserve"> no information </t>
        </r>
        <r>
          <rPr>
            <sz val="11"/>
            <color rgb="FF000000"/>
            <rFont val="Arial"/>
            <family val="2"/>
          </rPr>
          <t xml:space="preserve">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in the respective sector for the national production as reported in table T II.</t>
        </r>
        <r>
          <rPr>
            <sz val="10"/>
            <color rgb="FF000000"/>
            <rFont val="Arial"/>
            <family val="2"/>
          </rPr>
          <t xml:space="preserve">
</t>
        </r>
      </text>
    </comment>
    <comment ref="L22"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Tahoma"/>
            <family val="2"/>
          </rPr>
          <t xml:space="preserve">
</t>
        </r>
      </text>
    </comment>
    <comment ref="X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2"/>
            <color rgb="FF000000"/>
            <rFont val="Arial"/>
            <family val="2"/>
          </rPr>
          <t xml:space="preserve">
</t>
        </r>
      </text>
    </comment>
    <comment ref="AD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2"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3"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23"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8"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text>
    </comment>
    <comment ref="R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8"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F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
</t>
        </r>
        <r>
          <rPr>
            <sz val="10"/>
            <color rgb="FF000000"/>
            <rFont val="Arial"/>
            <family val="2"/>
          </rPr>
          <t xml:space="preserve">
</t>
        </r>
      </text>
    </comment>
    <comment ref="L29"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
</t>
        </r>
        <r>
          <rPr>
            <sz val="10"/>
            <color rgb="FF000000"/>
            <rFont val="Arial"/>
            <family val="2"/>
          </rPr>
          <t xml:space="preserve">
</t>
        </r>
      </text>
    </comment>
    <comment ref="R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r>
          <rPr>
            <sz val="10"/>
            <color rgb="FF000000"/>
            <rFont val="Arial"/>
            <family val="2"/>
          </rPr>
          <t xml:space="preserve">
</t>
        </r>
      </text>
    </comment>
    <comment ref="X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text>
    </comment>
    <comment ref="AJ29"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r>
          <rPr>
            <sz val="10"/>
            <color rgb="FF000000"/>
            <rFont val="Arial"/>
            <family val="2"/>
          </rPr>
          <t xml:space="preserve">
</t>
        </r>
      </text>
    </comment>
    <comment ref="F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"H") or assortment groups (column "I")  that have been used by the respective sector for the national production as reported in table T II.</t>
        </r>
        <r>
          <rPr>
            <sz val="12"/>
            <color rgb="FF000000"/>
            <rFont val="Arial"/>
            <family val="2"/>
          </rPr>
          <t xml:space="preserve">
</t>
        </r>
        <r>
          <rPr>
            <sz val="10"/>
            <color rgb="FF000000"/>
            <rFont val="Arial"/>
            <family val="2"/>
          </rPr>
          <t xml:space="preserve">
</t>
        </r>
      </text>
    </comment>
    <comment ref="L30" authorId="0">
      <text>
        <r>
          <rPr>
            <sz val="12"/>
            <color rgb="FF000000"/>
            <rFont val="Arial"/>
            <family val="2"/>
          </rPr>
          <t xml:space="preserve">Please fill in the </t>
        </r>
        <r>
          <rPr>
            <b/>
            <sz val="12"/>
            <color rgb="FF000000"/>
            <rFont val="Arial"/>
            <family val="2"/>
          </rPr>
          <t>amount of woody biomass (in metric tonnes dry matter)</t>
        </r>
        <r>
          <rPr>
            <sz val="12"/>
            <color rgb="FF000000"/>
            <rFont val="Arial"/>
            <family val="2"/>
          </rPr>
          <t xml:space="preserve"> that is used for the national production of the respective processed wood based fuel as reported in table T II.
This exercise may require </t>
        </r>
        <r>
          <rPr>
            <b/>
            <sz val="12"/>
            <color rgb="FF000000"/>
            <rFont val="Arial"/>
            <family val="2"/>
          </rPr>
          <t>conversion factors</t>
        </r>
        <r>
          <rPr>
            <sz val="12"/>
            <color rgb="FF000000"/>
            <rFont val="Arial"/>
            <family val="2"/>
          </rPr>
          <t xml:space="preserve">. These may be found in tables </t>
        </r>
        <r>
          <rPr>
            <b/>
            <sz val="12"/>
            <color rgb="FF000000"/>
            <rFont val="Arial"/>
            <family val="2"/>
          </rPr>
          <t>T V &amp; T VI</t>
        </r>
        <r>
          <rPr>
            <sz val="12"/>
            <color rgb="FF000000"/>
            <rFont val="Arial"/>
            <family val="2"/>
          </rPr>
          <t xml:space="preserve">. - In case national conversion factors differ from the conversion factors provided, please feel free to modify them in the tables mentioned.
When </t>
        </r>
        <r>
          <rPr>
            <b/>
            <sz val="12"/>
            <color rgb="FF000000"/>
            <rFont val="Arial"/>
            <family val="2"/>
          </rPr>
          <t>no information</t>
        </r>
        <r>
          <rPr>
            <sz val="12"/>
            <color rgb="FF000000"/>
            <rFont val="Arial"/>
            <family val="2"/>
          </rPr>
          <t xml:space="preserve"> on absolute volumes of woody biomass is available, we would highly appreciate if you could </t>
        </r>
        <r>
          <rPr>
            <b/>
            <sz val="12"/>
            <color rgb="FF000000"/>
            <rFont val="Arial"/>
            <family val="2"/>
          </rPr>
          <t>indicate the share</t>
        </r>
        <r>
          <rPr>
            <sz val="12"/>
            <color rgb="FF000000"/>
            <rFont val="Arial"/>
            <family val="2"/>
          </rPr>
          <t xml:space="preserve"> of the assortments (column "N") or assortment groups (column "O")  that have been used by the respective sector for the national production as reported in table T II.</t>
        </r>
        <r>
          <rPr>
            <sz val="10"/>
            <color rgb="FF000000"/>
            <rFont val="Arial"/>
            <family val="2"/>
          </rPr>
          <t xml:space="preserve">
</t>
        </r>
      </text>
    </comment>
    <comment ref="R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"T") or assortment groups (column "U")  that have been used by the respective sector for the national production as reported in table T II.
</t>
        </r>
      </text>
    </comment>
    <comment ref="X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"Z") or assortment groups (column "AA")  that have been used by the respective sector for the national production as reported in table T II.
</t>
        </r>
        <r>
          <rPr>
            <sz val="10"/>
            <color rgb="FF000000"/>
            <rFont val="Arial"/>
            <family val="2"/>
          </rPr>
          <t xml:space="preserve">
</t>
        </r>
      </text>
    </comment>
    <comment ref="AD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"AF") or assortment groups (column "AG")  that have been used by the respective sector for the national production as reported in table T II.
</t>
        </r>
        <r>
          <rPr>
            <sz val="10"/>
            <color rgb="FF000000"/>
            <rFont val="Arial"/>
            <family val="2"/>
          </rPr>
          <t xml:space="preserve">
</t>
        </r>
      </text>
    </comment>
    <comment ref="AJ30" authorId="0">
      <text>
        <r>
          <rPr>
            <sz val="11"/>
            <color rgb="FF000000"/>
            <rFont val="Arial"/>
            <family val="2"/>
          </rPr>
          <t xml:space="preserve">Please fill in the </t>
        </r>
        <r>
          <rPr>
            <b/>
            <sz val="11"/>
            <color rgb="FF000000"/>
            <rFont val="Arial"/>
            <family val="2"/>
          </rPr>
          <t>amount of woody biomass (in metric tonnes dry matter)</t>
        </r>
        <r>
          <rPr>
            <sz val="11"/>
            <color rgb="FF000000"/>
            <rFont val="Arial"/>
            <family val="2"/>
          </rPr>
          <t xml:space="preserve"> that is used for the national production of the respective processed wood based fuel as reported in table T II.
This exercise may require </t>
        </r>
        <r>
          <rPr>
            <b/>
            <sz val="11"/>
            <color rgb="FF000000"/>
            <rFont val="Arial"/>
            <family val="2"/>
          </rPr>
          <t>conversion factors</t>
        </r>
        <r>
          <rPr>
            <sz val="11"/>
            <color rgb="FF000000"/>
            <rFont val="Arial"/>
            <family val="2"/>
          </rPr>
          <t xml:space="preserve">. These may be found in tables </t>
        </r>
        <r>
          <rPr>
            <b/>
            <sz val="11"/>
            <color rgb="FF000000"/>
            <rFont val="Arial"/>
            <family val="2"/>
          </rPr>
          <t>T V &amp; T VI</t>
        </r>
        <r>
          <rPr>
            <sz val="11"/>
            <color rgb="FF000000"/>
            <rFont val="Arial"/>
            <family val="2"/>
          </rPr>
          <t xml:space="preserve">. - In case national conversion factors differ from the conversion factors provided, please feel free to modify them in the tables mentioned.
When </t>
        </r>
        <r>
          <rPr>
            <b/>
            <sz val="11"/>
            <color rgb="FF000000"/>
            <rFont val="Arial"/>
            <family val="2"/>
          </rPr>
          <t>no information</t>
        </r>
        <r>
          <rPr>
            <sz val="11"/>
            <color rgb="FF000000"/>
            <rFont val="Arial"/>
            <family val="2"/>
          </rPr>
          <t xml:space="preserve"> on absolute volumes of woody biomass is available, we would highly appreciate if you could </t>
        </r>
        <r>
          <rPr>
            <b/>
            <sz val="11"/>
            <color rgb="FF000000"/>
            <rFont val="Arial"/>
            <family val="2"/>
          </rPr>
          <t>indicate the share</t>
        </r>
        <r>
          <rPr>
            <sz val="11"/>
            <color rgb="FF000000"/>
            <rFont val="Arial"/>
            <family val="2"/>
          </rPr>
          <t xml:space="preserve"> of the assortments (column "AL") or assortment groups (column "AM")  that have been used by the respective sector for the national production as reported in table T II.
</t>
        </r>
      </text>
    </comment>
    <comment ref="B35" authorId="0">
      <text>
        <r>
          <rPr>
            <sz val="11"/>
            <color rgb="FF000000"/>
            <rFont val="Arial"/>
            <family val="2"/>
          </rPr>
          <t>Calculation of woody biomass (dry matter) that is (theoretically) required - Based on conversion factors from conversion factors table.</t>
        </r>
      </text>
    </comment>
    <comment ref="B36" authorId="0">
      <text>
        <r>
          <rPr>
            <sz val="11"/>
            <color rgb="FF000000"/>
            <rFont val="Arial"/>
            <family val="2"/>
          </rPr>
          <t>Original value from table T II Processed Wood Fuels</t>
        </r>
      </text>
    </comment>
  </commentList>
</comments>
</file>

<file path=xl/sharedStrings.xml><?xml version="1.0" encoding="utf-8"?>
<sst xmlns="http://schemas.openxmlformats.org/spreadsheetml/2006/main" count="3107" uniqueCount="79">
  <si>
    <t xml:space="preserve"> </t>
  </si>
  <si>
    <t>Bosnia</t>
  </si>
  <si>
    <t>Canada</t>
  </si>
  <si>
    <t>Croatia</t>
  </si>
  <si>
    <t>Cyprus</t>
  </si>
  <si>
    <t>Finland</t>
  </si>
  <si>
    <t>France</t>
  </si>
  <si>
    <t>Ireland</t>
  </si>
  <si>
    <t>Netherlands</t>
  </si>
  <si>
    <t>Serbia</t>
  </si>
  <si>
    <t>Slovenia</t>
  </si>
  <si>
    <t>Switzerland</t>
  </si>
  <si>
    <t xml:space="preserve">UK </t>
  </si>
  <si>
    <t xml:space="preserve">TABLE III: </t>
  </si>
  <si>
    <t>Fibre origin pwbf</t>
  </si>
  <si>
    <t>Country:</t>
  </si>
  <si>
    <t>Year:</t>
  </si>
  <si>
    <t>Share of raw materials in domestic processed wood-based fuel production</t>
  </si>
  <si>
    <t>A</t>
  </si>
  <si>
    <t xml:space="preserve">m³ </t>
  </si>
  <si>
    <t>Known sources of wood fibres</t>
  </si>
  <si>
    <t>B</t>
  </si>
  <si>
    <t>t</t>
  </si>
  <si>
    <t>Unknown sources of wood fibres</t>
  </si>
  <si>
    <t>C</t>
  </si>
  <si>
    <t>D</t>
  </si>
  <si>
    <t>DQ</t>
  </si>
  <si>
    <t>O</t>
  </si>
  <si>
    <t>Industrial Roundwood</t>
  </si>
  <si>
    <t xml:space="preserve"> +</t>
  </si>
  <si>
    <t>…</t>
  </si>
  <si>
    <t>Fuelwood</t>
  </si>
  <si>
    <t>Unspecified primary solid biomass</t>
  </si>
  <si>
    <t>..</t>
  </si>
  <si>
    <t>Unspecified solid co-products</t>
  </si>
  <si>
    <t>Unspecified liquid co-products</t>
  </si>
  <si>
    <t>Unspecified wood waste</t>
  </si>
  <si>
    <t xml:space="preserve">  =</t>
  </si>
  <si>
    <t xml:space="preserve">This national production requires the following wood feedstock: </t>
  </si>
  <si>
    <t>1000 t.d.m.</t>
  </si>
  <si>
    <t xml:space="preserve">National production (as reported in T II): </t>
  </si>
  <si>
    <t xml:space="preserve">1000 m³ </t>
  </si>
  <si>
    <t xml:space="preserve">"Volumes submitted below exceed production" indicates that the volumes of table T III are 10 % or higher than reported in T II </t>
  </si>
  <si>
    <t>Joint Wood Energy Enquiry 2013</t>
  </si>
  <si>
    <t>Table 3 - processed wood based fuels origins</t>
  </si>
  <si>
    <t>Bosnia and Herzegovina</t>
  </si>
  <si>
    <t>2013</t>
  </si>
  <si>
    <t>Processed solid biofuels from wood</t>
  </si>
  <si>
    <t>Processed liquid biofuels from wood</t>
  </si>
  <si>
    <t>Wood Charcoal</t>
  </si>
  <si>
    <t xml:space="preserve">Wood Pellets </t>
  </si>
  <si>
    <t>Wood Briquettes</t>
  </si>
  <si>
    <t>Pyrolysis Oils</t>
  </si>
  <si>
    <t>Cellulose based ethanol</t>
  </si>
  <si>
    <t xml:space="preserve">Wood based biodiesel </t>
  </si>
  <si>
    <t xml:space="preserve">Synthesis Gas </t>
  </si>
  <si>
    <t>Woody Biomass from Forests (C &amp; NC)</t>
  </si>
  <si>
    <t>Woody Biomass Outside Forests  (C &amp; NC)</t>
  </si>
  <si>
    <t>Solid
co-products
(C &amp; NC)</t>
  </si>
  <si>
    <t>Chips and particles</t>
  </si>
  <si>
    <t>Wood residues</t>
  </si>
  <si>
    <t xml:space="preserve">Bark </t>
  </si>
  <si>
    <t>Liquid
co-products
(C &amp; NC)</t>
  </si>
  <si>
    <t>Black liquor (without crude tall oil)</t>
  </si>
  <si>
    <t>Crude tall oil</t>
  </si>
  <si>
    <t>Non-hazardous wood waste</t>
  </si>
  <si>
    <t>Hazardous wood waste</t>
  </si>
  <si>
    <t>[1000 t.d.m.]</t>
  </si>
  <si>
    <t>t (thousand)</t>
  </si>
  <si>
    <t>L (million)</t>
  </si>
  <si>
    <t xml:space="preserve">   </t>
  </si>
  <si>
    <t>© 2014 UNECE/FAO Forestry and Timber Section - In case of any uncertainties or questions on the JWEE 2013 please contact: woodenergy.timber@unece.org</t>
  </si>
  <si>
    <t>"Prod=0" indicates that the volumes filled into this table have not been reported in table T II</t>
  </si>
  <si>
    <t>...</t>
  </si>
  <si>
    <t>0.9</t>
  </si>
  <si>
    <t>United Kingdom</t>
  </si>
  <si>
    <t>T3 providing countries:</t>
  </si>
  <si>
    <t>as of 11/2/16</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</si>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</sst>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
    <numFmt numFmtId="166" formatCode="0.0%"/>
    <numFmt numFmtId="167" formatCode="0.00\ %"/>
    <numFmt numFmtId="168" formatCode="0.0\ %"/>
  </numFmts>
  <fonts count="72" x14ac:knownFonts="1">
    <font>
      <sz val="11"/>
      <color theme="1"/>
      <name val="Calibri"/>
      <family val="2"/>
      <scheme val="minor"/>
    </font>
    <font>
      <sz val="10"/>
      <name val="Arial"/>
      <family val="2"/>
    </font>
    <font>
      <sz val="10"/>
      <name val="Arial"/>
      <family val="2"/>
    </font>
    <font>
      <b/>
      <sz val="10"/>
      <name val="Arial"/>
      <family val="2"/>
    </font>
    <font>
      <b/>
      <sz val="14"/>
      <name val="Arial"/>
      <family val="2"/>
    </font>
    <font>
      <sz val="12"/>
      <name val="Arial"/>
      <family val="2"/>
    </font>
    <font>
      <u/>
      <sz val="10"/>
      <color indexed="12"/>
      <name val="Arial"/>
      <family val="2"/>
    </font>
    <font>
      <sz val="10"/>
      <color indexed="8"/>
      <name val="Arial"/>
      <family val="2"/>
    </font>
    <font>
      <sz val="10"/>
      <color indexed="52"/>
      <name val="Arial"/>
      <family val="2"/>
    </font>
    <font>
      <b/>
      <sz val="11"/>
      <name val="Arial"/>
      <family val="2"/>
    </font>
    <font>
      <u/>
      <sz val="10"/>
      <color rgb="FF0000FF"/>
      <name val="Arial"/>
      <family val="2"/>
    </font>
    <font>
      <sz val="11"/>
      <name val="Arial"/>
      <family val="2"/>
    </font>
    <font>
      <sz val="11"/>
      <name val="Times New Roman"/>
      <family val="1"/>
    </font>
    <font>
      <b/>
      <sz val="12"/>
      <name val="Arial"/>
      <family val="2"/>
    </font>
    <font>
      <sz val="10"/>
      <color indexed="9"/>
      <name val="Arial"/>
      <family val="2"/>
    </font>
    <font>
      <b/>
      <sz val="11"/>
      <name val="Times New Roman"/>
      <family val="1"/>
    </font>
    <font>
      <b/>
      <sz val="10"/>
      <color indexed="63"/>
      <name val="Arial"/>
      <family val="2"/>
    </font>
    <font>
      <b/>
      <sz val="10"/>
      <color indexed="9"/>
      <name val="Arial"/>
      <family val="2"/>
    </font>
    <font>
      <b/>
      <sz val="13"/>
      <name val="Arial"/>
      <family val="2"/>
    </font>
    <font>
      <sz val="10"/>
      <color indexed="10"/>
      <name val="Arial"/>
      <family val="2"/>
    </font>
    <font>
      <b/>
      <sz val="18"/>
      <color indexed="56"/>
      <name val="Cambria"/>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1"/>
      <color rgb="FFFF0000"/>
      <name val="Arial"/>
      <family val="2"/>
    </font>
    <font>
      <sz val="11"/>
      <color rgb="FFFF0000"/>
      <name val="Times New Roman"/>
      <family val="1"/>
    </font>
    <font>
      <sz val="11"/>
      <color rgb="FFFFFFFF"/>
      <name val="Times New Roman"/>
      <family val="1"/>
    </font>
    <font>
      <sz val="11"/>
      <color rgb="FFC0C0C0"/>
      <name val="Times New Roman"/>
      <family val="1"/>
    </font>
    <font>
      <b/>
      <sz val="12"/>
      <color rgb="FFC0C0C0"/>
      <name val="Arial"/>
      <family val="2"/>
    </font>
    <font>
      <b/>
      <sz val="10"/>
      <color rgb="FFC0C0C0"/>
      <name val="Times New Roman"/>
      <family val="1"/>
    </font>
    <font>
      <b/>
      <sz val="12"/>
      <color rgb="FFFFFFFF"/>
      <name val="Arial"/>
      <family val="2"/>
    </font>
    <font>
      <b/>
      <sz val="12"/>
      <color rgb="FF333333"/>
      <name val="Arial"/>
      <family val="2"/>
    </font>
    <font>
      <sz val="11"/>
      <color rgb="FFFFFFFF"/>
      <name val="Arial"/>
      <family val="2"/>
    </font>
    <font>
      <b/>
      <sz val="11"/>
      <color rgb="FFC0C0C0"/>
      <name val="Times New Roman"/>
      <family val="1"/>
    </font>
    <font>
      <sz val="11"/>
      <color rgb="FF000000"/>
      <name val="Arial"/>
      <family val="2"/>
    </font>
    <font>
      <b/>
      <sz val="11"/>
      <color rgb="FF000000"/>
      <name val="Arial"/>
      <family val="2"/>
    </font>
    <font>
      <sz val="12"/>
      <color rgb="FF000000"/>
      <name val="Arial"/>
      <family val="2"/>
    </font>
    <font>
      <b/>
      <sz val="12"/>
      <color rgb="FF000000"/>
      <name val="Arial"/>
      <family val="2"/>
    </font>
    <font>
      <sz val="10"/>
      <color rgb="FF000000"/>
      <name val="Arial"/>
      <family val="2"/>
    </font>
    <font>
      <sz val="11"/>
      <color rgb="FF000000"/>
      <name val="Tahoma"/>
      <family val="2"/>
    </font>
    <font>
      <b/>
      <sz val="10"/>
      <color rgb="FF000000"/>
      <name val="Arial"/>
      <family val="2"/>
    </font>
    <font>
      <sz val="10"/>
      <color rgb="FF000000"/>
      <name val="Tahoma"/>
      <family val="2"/>
    </font>
    <font>
      <b/>
      <sz val="20"/>
      <color theme="1"/>
      <name val="Calibri"/>
      <family val="2"/>
      <scheme val="minor"/>
    </font>
    <font>
      <sz val="11"/>
      <color indexed="9"/>
      <name val="Times New Roman"/>
      <family val="1"/>
    </font>
    <font>
      <b/>
      <sz val="12"/>
      <color indexed="9"/>
      <name val="Arial"/>
      <family val="2"/>
    </font>
    <font>
      <sz val="11"/>
      <color indexed="9"/>
      <name val="Arial"/>
      <family val="2"/>
    </font>
    <font>
      <b/>
      <sz val="12"/>
      <color indexed="63"/>
      <name val="Arial"/>
      <family val="2"/>
    </font>
    <font>
      <sz val="12"/>
      <color indexed="81"/>
      <name val="Arial"/>
      <family val="2"/>
    </font>
    <font>
      <b/>
      <sz val="12"/>
      <color indexed="81"/>
      <name val="Arial"/>
      <family val="2"/>
    </font>
    <font>
      <sz val="10"/>
      <color indexed="81"/>
      <name val="Arial"/>
      <family val="2"/>
    </font>
    <font>
      <sz val="11"/>
      <color indexed="81"/>
      <name val="Tahoma"/>
      <family val="2"/>
    </font>
    <font>
      <sz val="11"/>
      <name val="Arial"/>
      <family val="2"/>
      <charset val="1"/>
    </font>
    <font>
      <b/>
      <sz val="12"/>
      <name val="Arial"/>
      <family val="2"/>
      <charset val="1"/>
    </font>
    <font>
      <sz val="11"/>
      <color indexed="9"/>
      <name val="Arial"/>
      <family val="2"/>
      <charset val="1"/>
    </font>
    <font>
      <b/>
      <sz val="10"/>
      <name val="Arial"/>
      <family val="2"/>
      <charset val="1"/>
    </font>
    <font>
      <b/>
      <sz val="12"/>
      <color indexed="9"/>
      <name val="Arial"/>
      <family val="2"/>
      <charset val="1"/>
    </font>
    <font>
      <b/>
      <sz val="13"/>
      <name val="Arial"/>
      <family val="2"/>
      <charset val="1"/>
    </font>
    <font>
      <b/>
      <sz val="12"/>
      <color indexed="63"/>
      <name val="Arial"/>
      <family val="2"/>
      <charset val="1"/>
    </font>
    <font>
      <b/>
      <sz val="14"/>
      <name val="Arial"/>
      <family val="2"/>
      <charset val="1"/>
    </font>
    <font>
      <sz val="11"/>
      <color indexed="8"/>
      <name val="Arial"/>
      <family val="2"/>
      <charset val="1"/>
    </font>
    <font>
      <b/>
      <sz val="11"/>
      <color indexed="8"/>
      <name val="Arial"/>
      <family val="2"/>
      <charset val="1"/>
    </font>
    <font>
      <sz val="12"/>
      <color indexed="8"/>
      <name val="Arial"/>
      <family val="2"/>
      <charset val="1"/>
    </font>
    <font>
      <b/>
      <sz val="12"/>
      <color indexed="8"/>
      <name val="Arial"/>
      <family val="2"/>
      <charset val="1"/>
    </font>
    <font>
      <sz val="10"/>
      <color indexed="8"/>
      <name val="Arial"/>
      <family val="2"/>
      <charset val="1"/>
    </font>
    <font>
      <sz val="11"/>
      <color indexed="8"/>
      <name val="Tahoma"/>
      <family val="2"/>
      <charset val="1"/>
    </font>
    <font>
      <sz val="10"/>
      <color indexed="8"/>
      <name val="Tahoma"/>
      <family val="2"/>
      <charset val="1"/>
    </font>
  </fonts>
  <fills count="30">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rgb="FFC0C0C0"/>
        <bgColor rgb="FF000000"/>
      </patternFill>
    </fill>
    <fill>
      <patternFill patternType="solid">
        <fgColor rgb="FFFFFFFF"/>
        <bgColor rgb="FF000000"/>
      </patternFill>
    </fill>
    <fill>
      <patternFill patternType="solid">
        <fgColor rgb="FF92D050"/>
        <bgColor indexed="64"/>
      </patternFill>
    </fill>
    <fill>
      <patternFill patternType="solid">
        <fgColor indexed="22"/>
        <bgColor indexed="64"/>
      </patternFill>
    </fill>
    <fill>
      <patternFill patternType="solid">
        <fgColor indexed="22"/>
        <bgColor indexed="59"/>
      </patternFill>
    </fill>
    <fill>
      <patternFill patternType="solid">
        <fgColor rgb="FFFFFF00"/>
        <bgColor indexed="51"/>
      </patternFill>
    </fill>
  </fills>
  <borders count="69">
    <border>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medium">
        <color indexed="64"/>
      </right>
      <top style="double">
        <color indexed="64"/>
      </top>
      <bottom style="double">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medium">
        <color indexed="64"/>
      </bottom>
      <diagonal/>
    </border>
    <border>
      <left style="thick">
        <color indexed="8"/>
      </left>
      <right style="thick">
        <color indexed="8"/>
      </right>
      <top style="thick">
        <color indexed="8"/>
      </top>
      <bottom/>
      <diagonal/>
    </border>
    <border>
      <left style="thick">
        <color indexed="8"/>
      </left>
      <right/>
      <top/>
      <bottom/>
      <diagonal/>
    </border>
    <border>
      <left style="thick">
        <color indexed="8"/>
      </left>
      <right style="thick">
        <color indexed="8"/>
      </right>
      <top style="thick">
        <color indexed="8"/>
      </top>
      <bottom style="thick">
        <color indexed="8"/>
      </bottom>
      <diagonal/>
    </border>
    <border>
      <left/>
      <right style="thick">
        <color indexed="8"/>
      </right>
      <top/>
      <bottom/>
      <diagonal/>
    </border>
    <border>
      <left/>
      <right/>
      <top style="thick">
        <color indexed="8"/>
      </top>
      <bottom/>
      <diagonal/>
    </border>
    <border>
      <left/>
      <right style="hair">
        <color indexed="8"/>
      </right>
      <top/>
      <bottom style="thick">
        <color indexed="8"/>
      </bottom>
      <diagonal/>
    </border>
    <border>
      <left style="thick">
        <color indexed="8"/>
      </left>
      <right/>
      <top/>
      <bottom style="thick">
        <color indexed="8"/>
      </bottom>
      <diagonal/>
    </border>
    <border>
      <left style="thick">
        <color indexed="8"/>
      </left>
      <right style="hair">
        <color indexed="8"/>
      </right>
      <top style="thick">
        <color indexed="8"/>
      </top>
      <bottom style="thick">
        <color indexed="8"/>
      </bottom>
      <diagonal/>
    </border>
    <border>
      <left/>
      <right/>
      <top style="thick">
        <color indexed="8"/>
      </top>
      <bottom style="thick">
        <color indexed="8"/>
      </bottom>
      <diagonal/>
    </border>
    <border>
      <left style="hair">
        <color indexed="8"/>
      </left>
      <right style="thick">
        <color indexed="8"/>
      </right>
      <top style="thick">
        <color indexed="8"/>
      </top>
      <bottom style="thick">
        <color indexed="8"/>
      </bottom>
      <diagonal/>
    </border>
    <border>
      <left style="hair">
        <color indexed="8"/>
      </left>
      <right style="hair">
        <color indexed="8"/>
      </right>
      <top style="thick">
        <color indexed="8"/>
      </top>
      <bottom style="thick">
        <color indexed="8"/>
      </bottom>
      <diagonal/>
    </border>
    <border>
      <left style="thick">
        <color indexed="8"/>
      </left>
      <right style="thick">
        <color indexed="8"/>
      </right>
      <top/>
      <bottom/>
      <diagonal/>
    </border>
    <border>
      <left style="hair">
        <color indexed="8"/>
      </left>
      <right style="thick">
        <color indexed="8"/>
      </right>
      <top/>
      <bottom/>
      <diagonal/>
    </border>
    <border>
      <left style="thick">
        <color indexed="8"/>
      </left>
      <right style="hair">
        <color indexed="8"/>
      </right>
      <top style="thick">
        <color indexed="8"/>
      </top>
      <bottom/>
      <diagonal/>
    </border>
    <border>
      <left style="hair">
        <color indexed="8"/>
      </left>
      <right style="thick">
        <color indexed="8"/>
      </right>
      <top/>
      <bottom style="thick">
        <color indexed="8"/>
      </bottom>
      <diagonal/>
    </border>
    <border>
      <left style="thick">
        <color indexed="8"/>
      </left>
      <right style="hair">
        <color indexed="8"/>
      </right>
      <top/>
      <bottom style="thick">
        <color indexed="8"/>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s>
  <cellStyleXfs count="47">
    <xf numFmtId="0" fontId="0" fillId="0" borderId="0"/>
    <xf numFmtId="0" fontId="1" fillId="0" borderId="0"/>
    <xf numFmtId="0" fontId="6" fillId="0" borderId="0" applyNumberFormat="0" applyFill="0" applyBorder="0" applyAlignment="0" applyProtection="0">
      <alignment vertical="top"/>
      <protection locked="0"/>
    </xf>
    <xf numFmtId="0" fontId="2" fillId="0" borderId="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 fillId="21" borderId="13" applyNumberFormat="0" applyFont="0" applyAlignment="0" applyProtection="0"/>
    <xf numFmtId="0" fontId="21" fillId="22" borderId="14" applyNumberFormat="0" applyAlignment="0" applyProtection="0"/>
    <xf numFmtId="0" fontId="22" fillId="5" borderId="0" applyNumberFormat="0" applyBorder="0" applyAlignment="0" applyProtection="0"/>
    <xf numFmtId="0" fontId="23" fillId="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24" fillId="0" borderId="0" applyNumberFormat="0" applyFill="0" applyBorder="0" applyAlignment="0" applyProtection="0"/>
    <xf numFmtId="0" fontId="6" fillId="0" borderId="0" applyNumberFormat="0" applyFill="0" applyBorder="0" applyAlignment="0" applyProtection="0">
      <alignment vertical="top"/>
      <protection locked="0"/>
    </xf>
    <xf numFmtId="0" fontId="25" fillId="8" borderId="14" applyNumberFormat="0" applyAlignment="0" applyProtection="0"/>
    <xf numFmtId="0" fontId="17" fillId="23" borderId="15" applyNumberFormat="0" applyAlignment="0" applyProtection="0"/>
    <xf numFmtId="0" fontId="8" fillId="0" borderId="19" applyNumberFormat="0" applyFill="0" applyAlignment="0" applyProtection="0"/>
    <xf numFmtId="0" fontId="11" fillId="0" borderId="0"/>
    <xf numFmtId="0" fontId="20" fillId="0" borderId="0" applyNumberFormat="0" applyFill="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21" applyNumberFormat="0" applyFill="0" applyAlignment="0" applyProtection="0"/>
    <xf numFmtId="0" fontId="16" fillId="22" borderId="20" applyNumberFormat="0" applyAlignment="0" applyProtection="0"/>
    <xf numFmtId="0" fontId="19" fillId="0" borderId="0" applyNumberFormat="0" applyFill="0" applyBorder="0" applyAlignment="0" applyProtection="0"/>
    <xf numFmtId="9" fontId="2" fillId="0" borderId="0" applyFont="0" applyFill="0" applyBorder="0" applyAlignment="0" applyProtection="0"/>
  </cellStyleXfs>
  <cellXfs count="363">
    <xf numFmtId="0" fontId="0" fillId="0" borderId="0" xfId="0"/>
    <xf numFmtId="0" fontId="0" fillId="0" borderId="0" xfId="0" applyAlignment="1">
      <alignment wrapText="1"/>
    </xf>
    <xf numFmtId="15" fontId="0" fillId="0" borderId="0" xfId="0" applyNumberFormat="1"/>
    <xf numFmtId="14" fontId="0" fillId="0" borderId="0" xfId="0" applyNumberFormat="1"/>
    <xf numFmtId="0" fontId="11" fillId="0" borderId="0" xfId="37" applyFont="1" applyFill="1" applyBorder="1" applyAlignment="1" applyProtection="1"/>
    <xf numFmtId="0" fontId="12" fillId="0" borderId="0" xfId="37" applyFont="1" applyFill="1" applyBorder="1" applyAlignment="1" applyProtection="1"/>
    <xf numFmtId="0" fontId="13" fillId="0" borderId="5" xfId="37" applyFont="1" applyFill="1" applyBorder="1" applyAlignment="1" applyProtection="1">
      <alignment horizontal="left" vertical="center" indent="1"/>
    </xf>
    <xf numFmtId="166" fontId="3" fillId="0" borderId="0" xfId="37" applyNumberFormat="1" applyFont="1" applyFill="1" applyBorder="1" applyAlignment="1" applyProtection="1">
      <alignment horizontal="right" vertical="center" wrapText="1" indent="1"/>
    </xf>
    <xf numFmtId="0" fontId="13" fillId="0" borderId="0" xfId="37" applyFont="1" applyFill="1" applyBorder="1" applyAlignment="1" applyProtection="1"/>
    <xf numFmtId="166" fontId="3" fillId="0" borderId="26" xfId="37" applyNumberFormat="1" applyFont="1" applyFill="1" applyBorder="1" applyAlignment="1" applyProtection="1">
      <alignment horizontal="right" vertical="center" wrapText="1" indent="1"/>
      <protection locked="0"/>
    </xf>
    <xf numFmtId="0" fontId="11" fillId="0" borderId="0" xfId="37" applyFont="1" applyFill="1" applyBorder="1" applyAlignment="1" applyProtection="1">
      <alignment horizontal="center" vertical="center" wrapText="1"/>
    </xf>
    <xf numFmtId="0" fontId="11" fillId="0" borderId="0" xfId="37" applyFont="1" applyFill="1" applyBorder="1" applyAlignment="1" applyProtection="1">
      <alignment wrapText="1"/>
    </xf>
    <xf numFmtId="0" fontId="13" fillId="0" borderId="0" xfId="37" applyFont="1" applyFill="1" applyBorder="1" applyAlignment="1" applyProtection="1">
      <alignment horizontal="center" vertical="center" wrapText="1"/>
    </xf>
    <xf numFmtId="0" fontId="13" fillId="0" borderId="5" xfId="2" applyFont="1" applyFill="1" applyBorder="1" applyAlignment="1" applyProtection="1">
      <alignment horizontal="left" vertical="center" indent="1"/>
      <protection locked="0"/>
    </xf>
    <xf numFmtId="0" fontId="13" fillId="0" borderId="3" xfId="37" applyFont="1" applyFill="1" applyBorder="1" applyAlignment="1" applyProtection="1">
      <alignment horizontal="center" vertical="center" wrapText="1"/>
    </xf>
    <xf numFmtId="0" fontId="3" fillId="0" borderId="0" xfId="37" applyFont="1" applyFill="1" applyBorder="1" applyAlignment="1" applyProtection="1">
      <alignment horizontal="left" vertical="center" wrapText="1"/>
    </xf>
    <xf numFmtId="0" fontId="11" fillId="0" borderId="0" xfId="37" applyFont="1" applyFill="1" applyBorder="1" applyAlignment="1" applyProtection="1">
      <alignment horizontal="left" vertical="top" wrapText="1"/>
    </xf>
    <xf numFmtId="0" fontId="12" fillId="0" borderId="0" xfId="37" applyFont="1" applyFill="1" applyBorder="1" applyAlignment="1" applyProtection="1">
      <alignment horizontal="left" wrapText="1" indent="2"/>
    </xf>
    <xf numFmtId="0" fontId="11" fillId="0" borderId="0" xfId="37" applyFont="1" applyFill="1" applyBorder="1" applyAlignment="1" applyProtection="1">
      <alignment horizontal="left" vertical="top" wrapText="1" indent="2"/>
    </xf>
    <xf numFmtId="164" fontId="3" fillId="0" borderId="26" xfId="37" applyNumberFormat="1" applyFont="1" applyFill="1" applyBorder="1" applyAlignment="1" applyProtection="1">
      <alignment horizontal="right" vertical="center" wrapText="1" indent="1"/>
      <protection locked="0"/>
    </xf>
    <xf numFmtId="0" fontId="3" fillId="0" borderId="6" xfId="37" applyFont="1" applyFill="1" applyBorder="1" applyAlignment="1" applyProtection="1">
      <alignment horizontal="center" vertical="center" wrapText="1"/>
      <protection locked="0"/>
    </xf>
    <xf numFmtId="166" fontId="3" fillId="0" borderId="26" xfId="37" applyNumberFormat="1" applyFont="1" applyFill="1" applyBorder="1" applyAlignment="1" applyProtection="1">
      <alignment horizontal="right" vertical="center" wrapText="1" indent="1"/>
    </xf>
    <xf numFmtId="0" fontId="3" fillId="0" borderId="6" xfId="37" applyFont="1" applyFill="1" applyBorder="1" applyAlignment="1" applyProtection="1">
      <alignment horizontal="left" vertical="center" wrapText="1"/>
    </xf>
    <xf numFmtId="166" fontId="3" fillId="0" borderId="30" xfId="37" applyNumberFormat="1" applyFont="1" applyFill="1" applyBorder="1" applyAlignment="1" applyProtection="1">
      <alignment horizontal="right" vertical="center" wrapText="1" indent="1"/>
    </xf>
    <xf numFmtId="0" fontId="3" fillId="0" borderId="1" xfId="37" applyFont="1" applyFill="1" applyBorder="1" applyAlignment="1" applyProtection="1">
      <alignment horizontal="left" vertical="center" wrapText="1"/>
    </xf>
    <xf numFmtId="0" fontId="3" fillId="0" borderId="23" xfId="37" applyFont="1" applyFill="1" applyBorder="1" applyAlignment="1" applyProtection="1">
      <alignment horizontal="center" vertical="center" wrapText="1"/>
      <protection locked="0"/>
    </xf>
    <xf numFmtId="0" fontId="3" fillId="0" borderId="0" xfId="37" applyFont="1" applyFill="1" applyBorder="1" applyAlignment="1" applyProtection="1">
      <alignment horizontal="right" vertical="center" wrapText="1"/>
    </xf>
    <xf numFmtId="164" fontId="13" fillId="0" borderId="31" xfId="2" applyNumberFormat="1" applyFont="1" applyFill="1" applyBorder="1" applyAlignment="1" applyProtection="1">
      <alignment horizontal="right" vertical="center" indent="1"/>
    </xf>
    <xf numFmtId="0" fontId="3" fillId="0" borderId="32" xfId="37" applyFont="1" applyFill="1" applyBorder="1" applyAlignment="1" applyProtection="1">
      <alignment horizontal="left" vertical="center" wrapText="1"/>
    </xf>
    <xf numFmtId="166" fontId="3" fillId="0" borderId="32" xfId="37" applyNumberFormat="1" applyFont="1" applyFill="1" applyBorder="1" applyAlignment="1" applyProtection="1">
      <alignment horizontal="right" vertical="center" wrapText="1" indent="1"/>
    </xf>
    <xf numFmtId="0" fontId="3" fillId="0" borderId="34" xfId="37" applyFont="1" applyFill="1" applyBorder="1" applyAlignment="1" applyProtection="1">
      <alignment horizontal="left" vertical="center" wrapText="1"/>
    </xf>
    <xf numFmtId="0" fontId="3" fillId="0" borderId="7" xfId="37" applyFont="1" applyFill="1" applyBorder="1" applyAlignment="1" applyProtection="1">
      <alignment horizontal="left" vertical="center" wrapText="1"/>
    </xf>
    <xf numFmtId="0" fontId="3" fillId="0" borderId="39" xfId="37" applyFont="1" applyFill="1" applyBorder="1" applyAlignment="1" applyProtection="1">
      <alignment horizontal="left" vertical="center" wrapText="1"/>
    </xf>
    <xf numFmtId="0" fontId="3" fillId="0" borderId="10" xfId="37" applyFont="1" applyFill="1" applyBorder="1" applyAlignment="1" applyProtection="1">
      <alignment horizontal="left" vertical="center" wrapText="1"/>
    </xf>
    <xf numFmtId="0" fontId="12" fillId="0" borderId="10" xfId="37" applyFont="1" applyFill="1" applyBorder="1" applyAlignment="1" applyProtection="1"/>
    <xf numFmtId="0" fontId="13" fillId="0" borderId="10" xfId="37" applyFont="1" applyFill="1" applyBorder="1" applyAlignment="1" applyProtection="1"/>
    <xf numFmtId="166" fontId="3" fillId="0" borderId="22" xfId="37" applyNumberFormat="1" applyFont="1" applyFill="1" applyBorder="1" applyAlignment="1" applyProtection="1">
      <alignment horizontal="right" vertical="center" wrapText="1" indent="1"/>
    </xf>
    <xf numFmtId="166" fontId="3" fillId="0" borderId="37" xfId="37" applyNumberFormat="1" applyFont="1" applyFill="1" applyBorder="1" applyAlignment="1" applyProtection="1">
      <alignment horizontal="right" vertical="center" wrapText="1" indent="1"/>
    </xf>
    <xf numFmtId="0" fontId="3" fillId="0" borderId="42" xfId="37" applyFont="1" applyFill="1" applyBorder="1" applyAlignment="1" applyProtection="1">
      <alignment horizontal="left" vertical="center" wrapText="1"/>
    </xf>
    <xf numFmtId="0" fontId="3" fillId="0" borderId="43" xfId="37" applyFont="1" applyFill="1" applyBorder="1" applyAlignment="1" applyProtection="1">
      <alignment horizontal="left" vertical="center" wrapText="1"/>
    </xf>
    <xf numFmtId="0" fontId="3" fillId="0" borderId="29" xfId="37" applyFont="1" applyFill="1" applyBorder="1" applyAlignment="1" applyProtection="1">
      <alignment horizontal="left" vertical="center" wrapText="1"/>
    </xf>
    <xf numFmtId="168" fontId="13" fillId="0" borderId="25" xfId="37" applyNumberFormat="1" applyFont="1" applyFill="1" applyBorder="1" applyAlignment="1" applyProtection="1">
      <alignment horizontal="right" vertical="center" wrapText="1" indent="1"/>
    </xf>
    <xf numFmtId="168" fontId="13" fillId="0" borderId="6" xfId="37" applyNumberFormat="1" applyFont="1" applyFill="1" applyBorder="1" applyAlignment="1" applyProtection="1">
      <alignment horizontal="right" vertical="center" wrapText="1" indent="1"/>
    </xf>
    <xf numFmtId="168" fontId="13" fillId="0" borderId="5" xfId="37" applyNumberFormat="1" applyFont="1" applyFill="1" applyBorder="1" applyAlignment="1" applyProtection="1">
      <alignment horizontal="right" vertical="center" wrapText="1" indent="1"/>
    </xf>
    <xf numFmtId="0" fontId="13" fillId="0" borderId="8" xfId="37" applyFont="1" applyFill="1" applyBorder="1" applyAlignment="1" applyProtection="1">
      <alignment horizontal="center" vertical="center" wrapText="1"/>
    </xf>
    <xf numFmtId="9" fontId="13" fillId="0" borderId="25" xfId="37" applyNumberFormat="1" applyFont="1" applyFill="1" applyBorder="1" applyAlignment="1" applyProtection="1">
      <alignment horizontal="right" vertical="center" wrapText="1" indent="1"/>
    </xf>
    <xf numFmtId="9" fontId="13" fillId="0" borderId="11" xfId="37" applyNumberFormat="1" applyFont="1" applyFill="1" applyBorder="1" applyAlignment="1" applyProtection="1">
      <alignment horizontal="right" vertical="center" wrapText="1" indent="1"/>
    </xf>
    <xf numFmtId="168" fontId="13" fillId="0" borderId="8" xfId="37" applyNumberFormat="1" applyFont="1" applyFill="1" applyBorder="1" applyAlignment="1" applyProtection="1">
      <alignment horizontal="right" vertical="center" wrapText="1" indent="1"/>
    </xf>
    <xf numFmtId="168" fontId="13" fillId="0" borderId="3" xfId="37" applyNumberFormat="1" applyFont="1" applyFill="1" applyBorder="1" applyAlignment="1" applyProtection="1">
      <alignment horizontal="right" vertical="center" wrapText="1" indent="1"/>
    </xf>
    <xf numFmtId="168" fontId="13" fillId="0" borderId="25" xfId="37" applyNumberFormat="1" applyFont="1" applyFill="1" applyBorder="1" applyAlignment="1" applyProtection="1">
      <alignment horizontal="right" vertical="center" wrapText="1" indent="1"/>
    </xf>
    <xf numFmtId="168" fontId="13" fillId="0" borderId="6" xfId="37" applyNumberFormat="1" applyFont="1" applyFill="1" applyBorder="1" applyAlignment="1" applyProtection="1">
      <alignment horizontal="right" vertical="center" wrapText="1" indent="1"/>
    </xf>
    <xf numFmtId="168" fontId="13" fillId="0" borderId="5" xfId="37" applyNumberFormat="1" applyFont="1" applyFill="1" applyBorder="1" applyAlignment="1" applyProtection="1">
      <alignment horizontal="right" vertical="center" wrapText="1" indent="1"/>
    </xf>
    <xf numFmtId="168" fontId="13" fillId="0" borderId="8" xfId="37" applyNumberFormat="1" applyFont="1" applyFill="1" applyBorder="1" applyAlignment="1" applyProtection="1">
      <alignment horizontal="right" vertical="center" wrapText="1" indent="1"/>
    </xf>
    <xf numFmtId="168" fontId="13" fillId="0" borderId="3" xfId="37" applyNumberFormat="1" applyFont="1" applyFill="1" applyBorder="1" applyAlignment="1" applyProtection="1">
      <alignment horizontal="right" vertical="center" wrapText="1" indent="1"/>
    </xf>
    <xf numFmtId="0" fontId="13" fillId="0" borderId="8" xfId="37" applyFont="1" applyFill="1" applyBorder="1" applyAlignment="1" applyProtection="1">
      <alignment horizontal="center" vertical="center" wrapText="1"/>
    </xf>
    <xf numFmtId="9" fontId="13" fillId="0" borderId="25" xfId="37" applyNumberFormat="1" applyFont="1" applyFill="1" applyBorder="1" applyAlignment="1" applyProtection="1">
      <alignment horizontal="right" vertical="center" wrapText="1" indent="1"/>
    </xf>
    <xf numFmtId="9" fontId="13" fillId="0" borderId="11" xfId="37" applyNumberFormat="1" applyFont="1" applyFill="1" applyBorder="1" applyAlignment="1" applyProtection="1">
      <alignment horizontal="right" vertical="center" wrapText="1" indent="1"/>
    </xf>
    <xf numFmtId="166" fontId="3" fillId="0" borderId="22" xfId="37" applyNumberFormat="1" applyFont="1" applyFill="1" applyBorder="1" applyAlignment="1" applyProtection="1">
      <alignment horizontal="right" vertical="center" wrapText="1" indent="1"/>
    </xf>
    <xf numFmtId="166" fontId="3" fillId="0" borderId="37" xfId="37" applyNumberFormat="1" applyFont="1" applyFill="1" applyBorder="1" applyAlignment="1" applyProtection="1">
      <alignment horizontal="right" vertical="center" wrapText="1" indent="1"/>
    </xf>
    <xf numFmtId="0" fontId="3" fillId="0" borderId="42" xfId="37" applyFont="1" applyFill="1" applyBorder="1" applyAlignment="1" applyProtection="1">
      <alignment horizontal="left" vertical="center" wrapText="1"/>
    </xf>
    <xf numFmtId="0" fontId="3" fillId="0" borderId="43" xfId="37" applyFont="1" applyFill="1" applyBorder="1" applyAlignment="1" applyProtection="1">
      <alignment horizontal="left" vertical="center" wrapText="1"/>
    </xf>
    <xf numFmtId="0" fontId="3" fillId="0" borderId="29" xfId="37" applyFont="1" applyFill="1" applyBorder="1" applyAlignment="1" applyProtection="1">
      <alignment horizontal="left" vertical="center" wrapText="1"/>
    </xf>
    <xf numFmtId="0" fontId="11" fillId="0" borderId="0" xfId="0" applyFont="1" applyFill="1" applyBorder="1" applyAlignment="1" applyProtection="1">
      <alignment horizontal="left"/>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center" vertical="center"/>
    </xf>
    <xf numFmtId="0" fontId="5" fillId="0" borderId="0" xfId="0" applyFont="1" applyFill="1" applyBorder="1" applyAlignment="1">
      <alignment horizontal="left" wrapText="1"/>
    </xf>
    <xf numFmtId="49" fontId="9" fillId="0" borderId="3" xfId="0" applyNumberFormat="1" applyFont="1" applyFill="1" applyBorder="1" applyAlignment="1" applyProtection="1">
      <alignment horizontal="center" vertical="center"/>
    </xf>
    <xf numFmtId="0" fontId="13" fillId="0" borderId="0" xfId="0" applyFont="1" applyFill="1" applyBorder="1" applyAlignment="1">
      <alignment horizontal="left" vertical="center" wrapText="1"/>
    </xf>
    <xf numFmtId="0" fontId="9" fillId="0" borderId="0" xfId="0" applyFont="1" applyFill="1" applyBorder="1" applyAlignment="1" applyProtection="1">
      <alignment horizontal="left" vertical="center" indent="2"/>
    </xf>
    <xf numFmtId="0" fontId="9" fillId="0" borderId="0" xfId="0" applyFont="1" applyFill="1" applyBorder="1" applyAlignment="1">
      <alignment horizontal="left" vertical="center" indent="2"/>
    </xf>
    <xf numFmtId="49" fontId="4" fillId="0" borderId="0" xfId="0" applyNumberFormat="1" applyFont="1" applyFill="1" applyBorder="1" applyAlignment="1" applyProtection="1">
      <alignment horizontal="center" vertical="center"/>
    </xf>
    <xf numFmtId="0" fontId="11" fillId="0" borderId="0" xfId="0" applyFont="1" applyFill="1" applyBorder="1" applyAlignment="1" applyProtection="1"/>
    <xf numFmtId="49" fontId="4" fillId="0" borderId="7" xfId="0" applyNumberFormat="1" applyFont="1" applyFill="1" applyBorder="1" applyAlignment="1" applyProtection="1">
      <alignment horizontal="center" vertical="center"/>
    </xf>
    <xf numFmtId="164" fontId="3" fillId="2" borderId="26" xfId="37" applyNumberFormat="1" applyFont="1" applyFill="1" applyBorder="1" applyAlignment="1" applyProtection="1">
      <alignment horizontal="right" vertical="center" wrapText="1" indent="1"/>
      <protection locked="0"/>
    </xf>
    <xf numFmtId="164" fontId="4" fillId="0" borderId="11" xfId="0" applyNumberFormat="1" applyFont="1" applyFill="1" applyBorder="1" applyAlignment="1" applyProtection="1">
      <alignment horizontal="center" vertical="center"/>
    </xf>
    <xf numFmtId="0" fontId="12" fillId="0" borderId="0" xfId="37" applyFont="1" applyFill="1" applyBorder="1" applyAlignment="1" applyProtection="1">
      <alignment wrapText="1"/>
    </xf>
    <xf numFmtId="0" fontId="32" fillId="0" borderId="0" xfId="37" applyFont="1" applyFill="1" applyBorder="1" applyAlignment="1" applyProtection="1">
      <alignment horizontal="center"/>
    </xf>
    <xf numFmtId="0" fontId="33" fillId="0" borderId="0" xfId="37" applyFont="1" applyFill="1" applyBorder="1" applyAlignment="1" applyProtection="1"/>
    <xf numFmtId="0" fontId="13" fillId="24" borderId="25" xfId="37" applyFont="1" applyFill="1" applyBorder="1" applyAlignment="1" applyProtection="1">
      <alignment horizontal="right" vertical="center"/>
    </xf>
    <xf numFmtId="0" fontId="34" fillId="0" borderId="0" xfId="37" applyFont="1" applyFill="1" applyBorder="1" applyAlignment="1" applyProtection="1"/>
    <xf numFmtId="0" fontId="35" fillId="0" borderId="0" xfId="37" applyFont="1" applyFill="1" applyBorder="1" applyAlignment="1" applyProtection="1">
      <alignment horizontal="left"/>
    </xf>
    <xf numFmtId="165" fontId="36" fillId="0" borderId="0" xfId="37" applyNumberFormat="1" applyFont="1" applyFill="1" applyBorder="1" applyAlignment="1" applyProtection="1">
      <alignment vertical="center"/>
    </xf>
    <xf numFmtId="0" fontId="32" fillId="24" borderId="10" xfId="37" applyFont="1" applyFill="1" applyBorder="1" applyAlignment="1" applyProtection="1">
      <alignment horizontal="center"/>
    </xf>
    <xf numFmtId="0" fontId="32" fillId="0" borderId="10" xfId="37" applyFont="1" applyFill="1" applyBorder="1" applyAlignment="1" applyProtection="1">
      <alignment horizontal="center"/>
    </xf>
    <xf numFmtId="3" fontId="37" fillId="0" borderId="0" xfId="2" applyNumberFormat="1" applyFont="1" applyFill="1" applyBorder="1" applyAlignment="1" applyProtection="1">
      <alignment horizontal="center" vertical="center"/>
    </xf>
    <xf numFmtId="165" fontId="36" fillId="24" borderId="10" xfId="37" applyNumberFormat="1" applyFont="1" applyFill="1" applyBorder="1" applyAlignment="1" applyProtection="1">
      <alignment vertical="center"/>
    </xf>
    <xf numFmtId="165" fontId="36" fillId="0" borderId="10" xfId="37" applyNumberFormat="1" applyFont="1" applyFill="1" applyBorder="1" applyAlignment="1" applyProtection="1">
      <alignment vertical="center"/>
    </xf>
    <xf numFmtId="165" fontId="38" fillId="0" borderId="0" xfId="37" applyNumberFormat="1" applyFont="1" applyFill="1" applyBorder="1" applyAlignment="1" applyProtection="1">
      <alignment horizontal="center"/>
    </xf>
    <xf numFmtId="165" fontId="38" fillId="24" borderId="10" xfId="37" applyNumberFormat="1" applyFont="1" applyFill="1" applyBorder="1" applyAlignment="1" applyProtection="1">
      <alignment horizontal="center"/>
    </xf>
    <xf numFmtId="165" fontId="38" fillId="24" borderId="0" xfId="37" applyNumberFormat="1" applyFont="1" applyFill="1" applyBorder="1" applyAlignment="1" applyProtection="1">
      <alignment horizontal="center"/>
    </xf>
    <xf numFmtId="165" fontId="38" fillId="24" borderId="1" xfId="37" applyNumberFormat="1" applyFont="1" applyFill="1" applyBorder="1" applyAlignment="1" applyProtection="1">
      <alignment horizontal="center"/>
    </xf>
    <xf numFmtId="165" fontId="38" fillId="24" borderId="3" xfId="37" applyNumberFormat="1" applyFont="1" applyFill="1" applyBorder="1" applyAlignment="1" applyProtection="1">
      <alignment horizontal="center"/>
    </xf>
    <xf numFmtId="165" fontId="38" fillId="0" borderId="7" xfId="37" applyNumberFormat="1" applyFont="1" applyFill="1" applyBorder="1" applyAlignment="1" applyProtection="1">
      <alignment horizontal="center"/>
    </xf>
    <xf numFmtId="165" fontId="38" fillId="0" borderId="10" xfId="37" applyNumberFormat="1" applyFont="1" applyFill="1" applyBorder="1" applyAlignment="1" applyProtection="1">
      <alignment horizontal="center"/>
    </xf>
    <xf numFmtId="165" fontId="38" fillId="0" borderId="1" xfId="37" applyNumberFormat="1" applyFont="1" applyFill="1" applyBorder="1" applyAlignment="1" applyProtection="1">
      <alignment horizontal="center"/>
    </xf>
    <xf numFmtId="0" fontId="38" fillId="0" borderId="0" xfId="0" applyFont="1" applyFill="1" applyBorder="1" applyAlignment="1" applyProtection="1">
      <alignment horizontal="center" vertical="center" wrapText="1"/>
    </xf>
    <xf numFmtId="0" fontId="38" fillId="24" borderId="10" xfId="0" applyFont="1" applyFill="1" applyBorder="1" applyAlignment="1" applyProtection="1">
      <alignment horizontal="center" vertical="center" wrapText="1"/>
    </xf>
    <xf numFmtId="0" fontId="38" fillId="24" borderId="36" xfId="0" applyFont="1" applyFill="1" applyBorder="1" applyAlignment="1" applyProtection="1">
      <alignment horizontal="center" vertical="center" wrapText="1"/>
    </xf>
    <xf numFmtId="0" fontId="10" fillId="0" borderId="0" xfId="2" applyFont="1" applyFill="1" applyBorder="1" applyAlignment="1" applyProtection="1"/>
    <xf numFmtId="0" fontId="18" fillId="24" borderId="11" xfId="0" applyFont="1" applyFill="1" applyBorder="1" applyAlignment="1" applyProtection="1">
      <alignment horizontal="center" vertical="center" wrapText="1"/>
    </xf>
    <xf numFmtId="0" fontId="18" fillId="24" borderId="1" xfId="0" applyFont="1" applyFill="1" applyBorder="1" applyAlignment="1" applyProtection="1">
      <alignment horizontal="center" vertical="center" wrapText="1"/>
    </xf>
    <xf numFmtId="0" fontId="10" fillId="0" borderId="12" xfId="2" applyFont="1" applyFill="1" applyBorder="1" applyAlignment="1" applyProtection="1"/>
    <xf numFmtId="0" fontId="18" fillId="24" borderId="0" xfId="0" applyFont="1" applyFill="1" applyBorder="1" applyAlignment="1" applyProtection="1">
      <alignment horizontal="center" vertical="center" wrapText="1"/>
    </xf>
    <xf numFmtId="0" fontId="38" fillId="24" borderId="2" xfId="0" applyFont="1" applyFill="1" applyBorder="1" applyAlignment="1" applyProtection="1">
      <alignment horizontal="center" vertical="center" wrapText="1"/>
    </xf>
    <xf numFmtId="0" fontId="10" fillId="0" borderId="29" xfId="2" applyFont="1" applyFill="1" applyBorder="1" applyAlignment="1" applyProtection="1"/>
    <xf numFmtId="0" fontId="38" fillId="0" borderId="10" xfId="0" applyFont="1" applyFill="1" applyBorder="1" applyAlignment="1" applyProtection="1">
      <alignment horizontal="center" vertical="center" wrapText="1"/>
    </xf>
    <xf numFmtId="0" fontId="9" fillId="24" borderId="27" xfId="0" applyFont="1" applyFill="1" applyBorder="1" applyAlignment="1">
      <alignment horizontal="left" vertical="center" indent="2"/>
    </xf>
    <xf numFmtId="3" fontId="36" fillId="0" borderId="10" xfId="2" applyNumberFormat="1" applyFont="1" applyFill="1" applyBorder="1" applyAlignment="1" applyProtection="1">
      <alignment horizontal="right" vertical="center" indent="2"/>
    </xf>
    <xf numFmtId="3" fontId="13" fillId="24" borderId="10" xfId="2" applyNumberFormat="1" applyFont="1" applyFill="1" applyBorder="1" applyAlignment="1" applyProtection="1">
      <alignment horizontal="center" vertical="center"/>
    </xf>
    <xf numFmtId="3" fontId="37" fillId="24" borderId="10" xfId="2" applyNumberFormat="1" applyFont="1" applyFill="1" applyBorder="1" applyAlignment="1" applyProtection="1">
      <alignment horizontal="center" vertical="center"/>
    </xf>
    <xf numFmtId="3" fontId="37" fillId="0" borderId="10" xfId="2" applyNumberFormat="1" applyFont="1" applyFill="1" applyBorder="1" applyAlignment="1" applyProtection="1">
      <alignment horizontal="center" vertical="center"/>
    </xf>
    <xf numFmtId="3" fontId="36" fillId="0" borderId="7" xfId="2" applyNumberFormat="1" applyFont="1" applyFill="1" applyBorder="1" applyAlignment="1" applyProtection="1">
      <alignment horizontal="right" vertical="center" indent="2"/>
    </xf>
    <xf numFmtId="49" fontId="36" fillId="0" borderId="0" xfId="0" applyNumberFormat="1" applyFont="1" applyFill="1" applyBorder="1" applyAlignment="1" applyProtection="1">
      <alignment horizontal="center" vertical="center"/>
    </xf>
    <xf numFmtId="49" fontId="13" fillId="24" borderId="10" xfId="0" applyNumberFormat="1" applyFont="1" applyFill="1" applyBorder="1" applyAlignment="1" applyProtection="1">
      <alignment horizontal="center" vertical="center"/>
    </xf>
    <xf numFmtId="4" fontId="36" fillId="24" borderId="0" xfId="0" applyNumberFormat="1" applyFont="1" applyFill="1" applyBorder="1" applyAlignment="1" applyProtection="1">
      <alignment horizontal="center" vertical="center"/>
    </xf>
    <xf numFmtId="49" fontId="36" fillId="24" borderId="0" xfId="0" applyNumberFormat="1" applyFont="1" applyFill="1" applyBorder="1" applyAlignment="1" applyProtection="1">
      <alignment horizontal="center" vertical="center"/>
    </xf>
    <xf numFmtId="166" fontId="36" fillId="24" borderId="0" xfId="0" applyNumberFormat="1" applyFont="1" applyFill="1" applyBorder="1" applyAlignment="1" applyProtection="1">
      <alignment horizontal="right" vertical="center" indent="1"/>
    </xf>
    <xf numFmtId="166" fontId="36" fillId="24" borderId="1" xfId="0" applyNumberFormat="1" applyFont="1" applyFill="1" applyBorder="1" applyAlignment="1" applyProtection="1">
      <alignment horizontal="right" vertical="center" indent="1"/>
    </xf>
    <xf numFmtId="49" fontId="36" fillId="0" borderId="7" xfId="0" applyNumberFormat="1" applyFont="1" applyFill="1" applyBorder="1" applyAlignment="1" applyProtection="1">
      <alignment horizontal="center" vertical="center"/>
    </xf>
    <xf numFmtId="49" fontId="36" fillId="24" borderId="10" xfId="0" applyNumberFormat="1" applyFont="1" applyFill="1" applyBorder="1" applyAlignment="1" applyProtection="1">
      <alignment horizontal="center" vertical="center"/>
    </xf>
    <xf numFmtId="49" fontId="36" fillId="0" borderId="10" xfId="0" applyNumberFormat="1" applyFont="1" applyFill="1" applyBorder="1" applyAlignment="1" applyProtection="1">
      <alignment horizontal="center" vertical="center"/>
    </xf>
    <xf numFmtId="166" fontId="36" fillId="0" borderId="0" xfId="0" applyNumberFormat="1" applyFont="1" applyFill="1" applyBorder="1" applyAlignment="1" applyProtection="1">
      <alignment horizontal="right" vertical="center" indent="1"/>
    </xf>
    <xf numFmtId="49" fontId="36" fillId="0" borderId="1" xfId="0" applyNumberFormat="1" applyFont="1" applyFill="1" applyBorder="1" applyAlignment="1" applyProtection="1">
      <alignment horizontal="center" vertical="center"/>
    </xf>
    <xf numFmtId="0" fontId="9" fillId="24" borderId="28" xfId="37" applyFont="1" applyFill="1" applyBorder="1" applyAlignment="1" applyProtection="1">
      <alignment horizontal="left" vertical="center" wrapText="1" indent="1"/>
    </xf>
    <xf numFmtId="3" fontId="36" fillId="0" borderId="0" xfId="2" applyNumberFormat="1" applyFont="1" applyFill="1" applyBorder="1" applyAlignment="1" applyProtection="1">
      <alignment horizontal="right" vertical="center" indent="2"/>
    </xf>
    <xf numFmtId="3" fontId="13" fillId="24" borderId="10" xfId="2" applyNumberFormat="1" applyFont="1" applyFill="1" applyBorder="1" applyAlignment="1" applyProtection="1">
      <alignment horizontal="right" vertical="center" indent="2"/>
    </xf>
    <xf numFmtId="4" fontId="36" fillId="24" borderId="0" xfId="2" applyNumberFormat="1" applyFont="1" applyFill="1" applyBorder="1" applyAlignment="1" applyProtection="1">
      <alignment horizontal="right" vertical="center" indent="2"/>
    </xf>
    <xf numFmtId="0" fontId="3" fillId="24" borderId="0" xfId="37" applyFont="1" applyFill="1" applyBorder="1" applyAlignment="1" applyProtection="1">
      <alignment horizontal="left" vertical="center" wrapText="1"/>
    </xf>
    <xf numFmtId="166" fontId="3" fillId="24" borderId="3" xfId="37" applyNumberFormat="1" applyFont="1" applyFill="1" applyBorder="1" applyAlignment="1" applyProtection="1">
      <alignment horizontal="right" vertical="center" wrapText="1" indent="1"/>
    </xf>
    <xf numFmtId="166" fontId="3" fillId="24" borderId="1" xfId="37" applyNumberFormat="1" applyFont="1" applyFill="1" applyBorder="1" applyAlignment="1" applyProtection="1">
      <alignment horizontal="right" vertical="center" wrapText="1" indent="1"/>
    </xf>
    <xf numFmtId="3" fontId="36" fillId="24" borderId="10" xfId="2" applyNumberFormat="1" applyFont="1" applyFill="1" applyBorder="1" applyAlignment="1" applyProtection="1">
      <alignment horizontal="right" vertical="center" indent="2"/>
    </xf>
    <xf numFmtId="166" fontId="3" fillId="24" borderId="0" xfId="37" applyNumberFormat="1" applyFont="1" applyFill="1" applyBorder="1" applyAlignment="1" applyProtection="1">
      <alignment horizontal="right" vertical="center" wrapText="1" indent="1"/>
    </xf>
    <xf numFmtId="164" fontId="3" fillId="24" borderId="0" xfId="37" applyNumberFormat="1" applyFont="1" applyFill="1" applyBorder="1" applyAlignment="1" applyProtection="1">
      <alignment horizontal="right" vertical="center" wrapText="1" indent="1"/>
    </xf>
    <xf numFmtId="0" fontId="3" fillId="24" borderId="0" xfId="37" applyFont="1" applyFill="1" applyBorder="1" applyAlignment="1" applyProtection="1">
      <alignment horizontal="center" vertical="center" wrapText="1"/>
    </xf>
    <xf numFmtId="9" fontId="3" fillId="24" borderId="0" xfId="37" applyNumberFormat="1" applyFont="1" applyFill="1" applyBorder="1" applyAlignment="1" applyProtection="1">
      <alignment horizontal="right" vertical="center" wrapText="1" indent="1"/>
    </xf>
    <xf numFmtId="1" fontId="37" fillId="24" borderId="33" xfId="2" applyNumberFormat="1" applyFont="1" applyFill="1" applyBorder="1" applyAlignment="1" applyProtection="1">
      <alignment horizontal="center" vertical="center"/>
    </xf>
    <xf numFmtId="3" fontId="36" fillId="0" borderId="33" xfId="2" applyNumberFormat="1" applyFont="1" applyFill="1" applyBorder="1" applyAlignment="1" applyProtection="1">
      <alignment horizontal="right" vertical="center" indent="2"/>
    </xf>
    <xf numFmtId="1" fontId="37" fillId="24" borderId="10" xfId="2" applyNumberFormat="1" applyFont="1" applyFill="1" applyBorder="1" applyAlignment="1" applyProtection="1">
      <alignment horizontal="center" vertical="center"/>
    </xf>
    <xf numFmtId="1" fontId="13" fillId="24" borderId="0" xfId="2" applyNumberFormat="1" applyFont="1" applyFill="1" applyBorder="1" applyAlignment="1" applyProtection="1">
      <alignment horizontal="right" vertical="center" indent="1"/>
    </xf>
    <xf numFmtId="3" fontId="13" fillId="24" borderId="0" xfId="2" applyNumberFormat="1" applyFont="1" applyFill="1" applyBorder="1" applyAlignment="1" applyProtection="1">
      <alignment horizontal="right" vertical="center" indent="2"/>
    </xf>
    <xf numFmtId="0" fontId="2" fillId="24" borderId="0" xfId="0" applyFont="1" applyFill="1" applyBorder="1" applyAlignment="1">
      <alignment horizontal="right" vertical="center"/>
    </xf>
    <xf numFmtId="3" fontId="36" fillId="24" borderId="0" xfId="2" applyNumberFormat="1" applyFont="1" applyFill="1" applyBorder="1" applyAlignment="1" applyProtection="1">
      <alignment horizontal="right" vertical="center" indent="2"/>
    </xf>
    <xf numFmtId="166" fontId="3" fillId="24" borderId="34" xfId="37" applyNumberFormat="1" applyFont="1" applyFill="1" applyBorder="1" applyAlignment="1" applyProtection="1">
      <alignment horizontal="right" vertical="center" wrapText="1" indent="1"/>
    </xf>
    <xf numFmtId="0" fontId="38" fillId="0" borderId="0" xfId="37" applyFont="1" applyFill="1" applyBorder="1" applyAlignment="1" applyProtection="1">
      <alignment horizontal="center"/>
    </xf>
    <xf numFmtId="0" fontId="4" fillId="24" borderId="35" xfId="0" applyFont="1" applyFill="1" applyBorder="1" applyAlignment="1">
      <alignment horizontal="center" vertical="center" wrapText="1"/>
    </xf>
    <xf numFmtId="49" fontId="39" fillId="0" borderId="0" xfId="37" applyNumberFormat="1" applyFont="1" applyFill="1" applyBorder="1" applyAlignment="1" applyProtection="1">
      <alignment horizontal="center" vertical="center"/>
    </xf>
    <xf numFmtId="0" fontId="4" fillId="24" borderId="38" xfId="0" applyFont="1" applyFill="1" applyBorder="1" applyAlignment="1">
      <alignment horizontal="left" vertical="center"/>
    </xf>
    <xf numFmtId="0" fontId="4" fillId="24" borderId="38" xfId="0" applyFont="1" applyFill="1" applyBorder="1" applyAlignment="1">
      <alignment horizontal="center" vertical="center"/>
    </xf>
    <xf numFmtId="49" fontId="15" fillId="0" borderId="0" xfId="37" applyNumberFormat="1" applyFont="1" applyFill="1" applyBorder="1" applyAlignment="1" applyProtection="1">
      <alignment horizontal="center" vertical="center"/>
    </xf>
    <xf numFmtId="0" fontId="4" fillId="24" borderId="28" xfId="0" applyFont="1" applyFill="1" applyBorder="1" applyAlignment="1">
      <alignment horizontal="center" vertical="center"/>
    </xf>
    <xf numFmtId="0" fontId="4" fillId="24" borderId="29" xfId="0" applyFont="1" applyFill="1" applyBorder="1" applyAlignment="1">
      <alignment horizontal="center" vertical="center"/>
    </xf>
    <xf numFmtId="0" fontId="4" fillId="24" borderId="5" xfId="0" applyFont="1" applyFill="1" applyBorder="1" applyAlignment="1">
      <alignment horizontal="center" vertical="center"/>
    </xf>
    <xf numFmtId="0" fontId="10" fillId="0" borderId="0" xfId="2" applyFont="1" applyFill="1" applyBorder="1" applyAlignment="1" applyProtection="1">
      <protection locked="0"/>
    </xf>
    <xf numFmtId="0" fontId="38" fillId="0" borderId="0" xfId="37" applyFont="1" applyFill="1" applyBorder="1" applyAlignment="1" applyProtection="1"/>
    <xf numFmtId="0" fontId="38" fillId="0" borderId="0" xfId="0" applyFont="1" applyFill="1" applyBorder="1" applyAlignment="1" applyProtection="1"/>
    <xf numFmtId="0" fontId="31" fillId="0" borderId="0" xfId="37" applyFont="1" applyFill="1" applyBorder="1" applyAlignment="1" applyProtection="1">
      <alignment wrapText="1"/>
    </xf>
    <xf numFmtId="0" fontId="0" fillId="0" borderId="0" xfId="0" applyBorder="1"/>
    <xf numFmtId="15" fontId="0" fillId="0" borderId="0" xfId="0" applyNumberFormat="1" applyBorder="1"/>
    <xf numFmtId="0" fontId="48" fillId="0" borderId="0" xfId="0" applyFont="1"/>
    <xf numFmtId="0" fontId="2" fillId="0" borderId="0" xfId="0" applyFont="1" applyFill="1" applyBorder="1" applyAlignment="1" applyProtection="1"/>
    <xf numFmtId="0" fontId="2" fillId="0" borderId="3"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right" vertical="center" wrapText="1" indent="1"/>
    </xf>
    <xf numFmtId="0" fontId="2" fillId="0" borderId="7" xfId="0" applyFont="1" applyFill="1" applyBorder="1" applyAlignment="1">
      <alignment horizontal="right" vertical="center" wrapText="1" indent="1"/>
    </xf>
    <xf numFmtId="0" fontId="2" fillId="0" borderId="0" xfId="0" applyFont="1" applyFill="1" applyBorder="1" applyAlignment="1">
      <alignment horizontal="left"/>
    </xf>
    <xf numFmtId="167" fontId="2" fillId="24" borderId="1" xfId="0" applyNumberFormat="1" applyFont="1" applyFill="1" applyBorder="1" applyAlignment="1">
      <alignment horizontal="right" vertical="center" wrapText="1"/>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xf numFmtId="0" fontId="2" fillId="0" borderId="5" xfId="0" applyFont="1" applyFill="1" applyBorder="1" applyAlignment="1"/>
    <xf numFmtId="0" fontId="2" fillId="0" borderId="3" xfId="0" applyFont="1" applyFill="1" applyBorder="1" applyAlignment="1">
      <alignment horizontal="center"/>
    </xf>
    <xf numFmtId="0" fontId="2" fillId="0" borderId="9" xfId="0" applyFont="1" applyFill="1" applyBorder="1" applyAlignment="1">
      <alignment horizontal="center"/>
    </xf>
    <xf numFmtId="0" fontId="13" fillId="24" borderId="25" xfId="37" applyFont="1" applyFill="1" applyBorder="1" applyAlignment="1" applyProtection="1">
      <alignment horizontal="left" vertical="center" wrapText="1" indent="2"/>
    </xf>
    <xf numFmtId="0" fontId="5" fillId="24" borderId="5" xfId="0" applyFont="1" applyFill="1" applyBorder="1" applyAlignment="1">
      <alignment horizontal="left" wrapText="1" indent="2"/>
    </xf>
    <xf numFmtId="0" fontId="2" fillId="0" borderId="5" xfId="0" applyFont="1" applyFill="1" applyBorder="1" applyAlignment="1">
      <alignment horizontal="right" vertical="center" wrapText="1" indent="1"/>
    </xf>
    <xf numFmtId="0" fontId="13" fillId="24" borderId="11" xfId="37" applyFont="1" applyFill="1" applyBorder="1" applyAlignment="1" applyProtection="1">
      <alignment horizontal="left" vertical="center" wrapText="1" indent="2"/>
    </xf>
    <xf numFmtId="0" fontId="5" fillId="24" borderId="12" xfId="0" applyFont="1" applyFill="1" applyBorder="1" applyAlignment="1">
      <alignment horizontal="left" wrapText="1" indent="2"/>
    </xf>
    <xf numFmtId="0" fontId="2" fillId="0" borderId="12" xfId="0" applyFont="1" applyFill="1" applyBorder="1" applyAlignment="1">
      <alignment horizontal="right" vertical="center" wrapText="1" indent="1"/>
    </xf>
    <xf numFmtId="0" fontId="2" fillId="0" borderId="24" xfId="0" applyFont="1" applyFill="1" applyBorder="1" applyAlignment="1">
      <alignment horizontal="right" vertical="center" wrapText="1" indent="1"/>
    </xf>
    <xf numFmtId="0" fontId="9" fillId="24" borderId="25" xfId="0" applyFont="1" applyFill="1" applyBorder="1" applyAlignment="1">
      <alignment horizontal="left" vertical="center" indent="2"/>
    </xf>
    <xf numFmtId="0" fontId="9" fillId="24" borderId="6" xfId="0" applyFont="1" applyFill="1" applyBorder="1" applyAlignment="1">
      <alignment horizontal="left" vertical="center" indent="2"/>
    </xf>
    <xf numFmtId="0" fontId="9" fillId="24" borderId="25" xfId="0" applyFont="1" applyFill="1" applyBorder="1" applyAlignment="1" applyProtection="1">
      <alignment horizontal="left" vertical="center" indent="2"/>
    </xf>
    <xf numFmtId="0" fontId="9" fillId="24" borderId="5" xfId="0" applyFont="1" applyFill="1" applyBorder="1" applyAlignment="1">
      <alignment horizontal="left" vertical="center" indent="2"/>
    </xf>
    <xf numFmtId="3" fontId="13" fillId="24" borderId="33" xfId="2" applyNumberFormat="1" applyFont="1" applyFill="1" applyBorder="1" applyAlignment="1" applyProtection="1">
      <alignment horizontal="left" vertical="center" indent="2"/>
    </xf>
    <xf numFmtId="0" fontId="2" fillId="24" borderId="32" xfId="0" applyFont="1" applyFill="1" applyBorder="1" applyAlignment="1">
      <alignment horizontal="left" vertical="center"/>
    </xf>
    <xf numFmtId="0" fontId="2" fillId="24" borderId="3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0" xfId="2" applyFont="1" applyFill="1" applyBorder="1" applyAlignment="1" applyProtection="1">
      <alignment horizontal="left"/>
      <protection locked="0"/>
    </xf>
    <xf numFmtId="0" fontId="2" fillId="24" borderId="30" xfId="0" applyFont="1" applyFill="1" applyBorder="1" applyAlignment="1">
      <alignment horizontal="center"/>
    </xf>
    <xf numFmtId="0" fontId="2" fillId="26" borderId="0" xfId="1" applyFont="1" applyFill="1" applyBorder="1" applyAlignment="1">
      <alignment horizontal="left"/>
    </xf>
    <xf numFmtId="0" fontId="49" fillId="27" borderId="10" xfId="37" applyFont="1" applyFill="1" applyBorder="1" applyAlignment="1" applyProtection="1">
      <alignment horizontal="center"/>
    </xf>
    <xf numFmtId="165" fontId="50" fillId="27" borderId="10" xfId="37" applyNumberFormat="1" applyFont="1" applyFill="1" applyBorder="1" applyAlignment="1" applyProtection="1">
      <alignment vertical="center"/>
    </xf>
    <xf numFmtId="165" fontId="51" fillId="27" borderId="10" xfId="37" applyNumberFormat="1" applyFont="1" applyFill="1" applyBorder="1" applyAlignment="1" applyProtection="1">
      <alignment horizontal="center"/>
    </xf>
    <xf numFmtId="165" fontId="51" fillId="27" borderId="3" xfId="37" applyNumberFormat="1" applyFont="1" applyFill="1" applyBorder="1" applyAlignment="1" applyProtection="1">
      <alignment horizontal="center"/>
    </xf>
    <xf numFmtId="165" fontId="51" fillId="27" borderId="0" xfId="37" applyNumberFormat="1" applyFont="1" applyFill="1" applyBorder="1" applyAlignment="1" applyProtection="1">
      <alignment horizontal="center"/>
    </xf>
    <xf numFmtId="165" fontId="51" fillId="27" borderId="1" xfId="37" applyNumberFormat="1" applyFont="1" applyFill="1" applyBorder="1" applyAlignment="1" applyProtection="1">
      <alignment horizontal="center"/>
    </xf>
    <xf numFmtId="0" fontId="51" fillId="27" borderId="10" xfId="0" applyFont="1" applyFill="1" applyBorder="1" applyAlignment="1" applyProtection="1">
      <alignment horizontal="center" vertical="center" wrapText="1"/>
    </xf>
    <xf numFmtId="0" fontId="51" fillId="27" borderId="36" xfId="0" applyFont="1" applyFill="1" applyBorder="1" applyAlignment="1" applyProtection="1">
      <alignment horizontal="center" vertical="center" wrapText="1"/>
    </xf>
    <xf numFmtId="0" fontId="6" fillId="0" borderId="0" xfId="2" applyAlignment="1" applyProtection="1"/>
    <xf numFmtId="0" fontId="18" fillId="27" borderId="11" xfId="0" applyFont="1" applyFill="1" applyBorder="1" applyAlignment="1" applyProtection="1">
      <alignment horizontal="center" vertical="center" wrapText="1"/>
    </xf>
    <xf numFmtId="0" fontId="18" fillId="27" borderId="1" xfId="0" applyFont="1" applyFill="1" applyBorder="1" applyAlignment="1" applyProtection="1">
      <alignment horizontal="center" vertical="center" wrapText="1"/>
    </xf>
    <xf numFmtId="3" fontId="13" fillId="27" borderId="10" xfId="2" applyNumberFormat="1" applyFont="1" applyFill="1" applyBorder="1" applyAlignment="1" applyProtection="1">
      <alignment horizontal="center" vertical="center"/>
    </xf>
    <xf numFmtId="49" fontId="13" fillId="27" borderId="10" xfId="0" applyNumberFormat="1" applyFont="1" applyFill="1" applyBorder="1" applyAlignment="1" applyProtection="1">
      <alignment horizontal="center" vertical="center"/>
    </xf>
    <xf numFmtId="4" fontId="50" fillId="27" borderId="0" xfId="0" applyNumberFormat="1" applyFont="1" applyFill="1" applyBorder="1" applyAlignment="1" applyProtection="1">
      <alignment horizontal="center" vertical="center"/>
    </xf>
    <xf numFmtId="49" fontId="50" fillId="27" borderId="0" xfId="0" applyNumberFormat="1" applyFont="1" applyFill="1" applyBorder="1" applyAlignment="1" applyProtection="1">
      <alignment horizontal="center" vertical="center"/>
    </xf>
    <xf numFmtId="166" fontId="50" fillId="27" borderId="0" xfId="0" applyNumberFormat="1" applyFont="1" applyFill="1" applyBorder="1" applyAlignment="1" applyProtection="1">
      <alignment horizontal="right" vertical="center" indent="1"/>
    </xf>
    <xf numFmtId="166" fontId="50" fillId="27" borderId="1" xfId="0" applyNumberFormat="1" applyFont="1" applyFill="1" applyBorder="1" applyAlignment="1" applyProtection="1">
      <alignment horizontal="right" vertical="center" indent="1"/>
    </xf>
    <xf numFmtId="3" fontId="13" fillId="27" borderId="10" xfId="2" applyNumberFormat="1" applyFont="1" applyFill="1" applyBorder="1" applyAlignment="1" applyProtection="1">
      <alignment horizontal="right" vertical="center" indent="2"/>
    </xf>
    <xf numFmtId="4" fontId="50" fillId="27" borderId="0" xfId="2" applyNumberFormat="1" applyFont="1" applyFill="1" applyBorder="1" applyAlignment="1" applyProtection="1">
      <alignment horizontal="right" vertical="center" indent="2"/>
    </xf>
    <xf numFmtId="0" fontId="3" fillId="27" borderId="0" xfId="37" applyFont="1" applyFill="1" applyBorder="1" applyAlignment="1" applyProtection="1">
      <alignment horizontal="left" vertical="center" wrapText="1"/>
    </xf>
    <xf numFmtId="166" fontId="3" fillId="27" borderId="3" xfId="37" applyNumberFormat="1" applyFont="1" applyFill="1" applyBorder="1" applyAlignment="1" applyProtection="1">
      <alignment horizontal="right" vertical="center" wrapText="1" indent="1"/>
    </xf>
    <xf numFmtId="166" fontId="3" fillId="27" borderId="1" xfId="37" applyNumberFormat="1" applyFont="1" applyFill="1" applyBorder="1" applyAlignment="1" applyProtection="1">
      <alignment horizontal="right" vertical="center" wrapText="1" indent="1"/>
    </xf>
    <xf numFmtId="166" fontId="3" fillId="27" borderId="0" xfId="37" applyNumberFormat="1" applyFont="1" applyFill="1" applyBorder="1" applyAlignment="1" applyProtection="1">
      <alignment horizontal="right" vertical="center" wrapText="1" indent="1"/>
    </xf>
    <xf numFmtId="3" fontId="52" fillId="27" borderId="10" xfId="2" applyNumberFormat="1" applyFont="1" applyFill="1" applyBorder="1" applyAlignment="1" applyProtection="1">
      <alignment horizontal="center" vertical="center"/>
    </xf>
    <xf numFmtId="164" fontId="3" fillId="27" borderId="0" xfId="37" applyNumberFormat="1" applyFont="1" applyFill="1" applyBorder="1" applyAlignment="1" applyProtection="1">
      <alignment horizontal="right" vertical="center" wrapText="1" indent="1"/>
    </xf>
    <xf numFmtId="0" fontId="3" fillId="27" borderId="0" xfId="37" applyFont="1" applyFill="1" applyBorder="1" applyAlignment="1" applyProtection="1">
      <alignment horizontal="center" vertical="center" wrapText="1"/>
    </xf>
    <xf numFmtId="9" fontId="3" fillId="27" borderId="0" xfId="37" applyNumberFormat="1" applyFont="1" applyFill="1" applyBorder="1" applyAlignment="1" applyProtection="1">
      <alignment horizontal="right" vertical="center" wrapText="1" indent="1"/>
    </xf>
    <xf numFmtId="167" fontId="0" fillId="27" borderId="1" xfId="0" applyNumberFormat="1" applyFill="1" applyBorder="1" applyAlignment="1">
      <alignment horizontal="right" vertical="center" wrapText="1"/>
    </xf>
    <xf numFmtId="1" fontId="52" fillId="27" borderId="33" xfId="2" applyNumberFormat="1" applyFont="1" applyFill="1" applyBorder="1" applyAlignment="1" applyProtection="1">
      <alignment horizontal="center" vertical="center"/>
    </xf>
    <xf numFmtId="1" fontId="52" fillId="27" borderId="10" xfId="2" applyNumberFormat="1" applyFont="1" applyFill="1" applyBorder="1" applyAlignment="1" applyProtection="1">
      <alignment horizontal="center" vertical="center"/>
    </xf>
    <xf numFmtId="1" fontId="13" fillId="27" borderId="0" xfId="2" applyNumberFormat="1" applyFont="1" applyFill="1" applyBorder="1" applyAlignment="1" applyProtection="1">
      <alignment horizontal="right" vertical="center" indent="1"/>
    </xf>
    <xf numFmtId="3" fontId="13" fillId="27" borderId="0" xfId="2" applyNumberFormat="1" applyFont="1" applyFill="1" applyBorder="1" applyAlignment="1" applyProtection="1">
      <alignment horizontal="right" vertical="center" indent="2"/>
    </xf>
    <xf numFmtId="0" fontId="1" fillId="27" borderId="0" xfId="0" applyFont="1" applyFill="1" applyBorder="1" applyAlignment="1">
      <alignment horizontal="right" vertical="center"/>
    </xf>
    <xf numFmtId="3" fontId="50" fillId="27" borderId="10" xfId="2" applyNumberFormat="1" applyFont="1" applyFill="1" applyBorder="1" applyAlignment="1" applyProtection="1">
      <alignment horizontal="right" vertical="center" indent="2"/>
    </xf>
    <xf numFmtId="3" fontId="50" fillId="27" borderId="0" xfId="2" applyNumberFormat="1" applyFont="1" applyFill="1" applyBorder="1" applyAlignment="1" applyProtection="1">
      <alignment horizontal="right" vertical="center" indent="2"/>
    </xf>
    <xf numFmtId="166" fontId="3" fillId="27" borderId="34" xfId="37" applyNumberFormat="1" applyFont="1" applyFill="1" applyBorder="1" applyAlignment="1" applyProtection="1">
      <alignment horizontal="right" vertical="center" wrapText="1" indent="1"/>
    </xf>
    <xf numFmtId="0" fontId="4" fillId="27" borderId="35" xfId="0" applyFont="1" applyFill="1" applyBorder="1" applyAlignment="1">
      <alignment horizontal="center" vertical="center" wrapText="1"/>
    </xf>
    <xf numFmtId="0" fontId="4" fillId="27" borderId="38" xfId="0" applyFont="1" applyFill="1" applyBorder="1" applyAlignment="1">
      <alignment horizontal="left" vertical="center"/>
    </xf>
    <xf numFmtId="0" fontId="4" fillId="27" borderId="29" xfId="0" applyFont="1" applyFill="1" applyBorder="1" applyAlignment="1">
      <alignment horizontal="center" vertical="center"/>
    </xf>
    <xf numFmtId="0" fontId="58" fillId="0" borderId="0" xfId="0" applyFont="1" applyFill="1" applyBorder="1" applyAlignment="1">
      <alignment horizontal="left" vertical="center" wrapText="1"/>
    </xf>
    <xf numFmtId="0" fontId="0" fillId="0" borderId="0" xfId="0" applyFill="1" applyBorder="1" applyAlignment="1">
      <alignment horizontal="center"/>
    </xf>
    <xf numFmtId="0" fontId="59" fillId="28" borderId="51" xfId="37" applyFont="1" applyFill="1" applyBorder="1" applyAlignment="1" applyProtection="1">
      <alignment horizontal="center"/>
    </xf>
    <xf numFmtId="0" fontId="60" fillId="0" borderId="0" xfId="37" applyFont="1" applyFill="1" applyBorder="1" applyAlignment="1" applyProtection="1">
      <alignment horizontal="left" vertical="center" wrapText="1"/>
    </xf>
    <xf numFmtId="0" fontId="0" fillId="0" borderId="0" xfId="0" applyFill="1" applyBorder="1" applyAlignment="1">
      <alignment horizontal="right" vertical="center" wrapText="1" indent="1"/>
    </xf>
    <xf numFmtId="165" fontId="61" fillId="28" borderId="51" xfId="37" applyNumberFormat="1" applyFont="1" applyFill="1" applyBorder="1" applyAlignment="1" applyProtection="1">
      <alignment vertical="center"/>
    </xf>
    <xf numFmtId="165" fontId="59" fillId="28" borderId="51" xfId="37" applyNumberFormat="1" applyFont="1" applyFill="1" applyBorder="1" applyAlignment="1" applyProtection="1">
      <alignment horizontal="center"/>
    </xf>
    <xf numFmtId="165" fontId="59" fillId="28" borderId="0" xfId="37" applyNumberFormat="1" applyFont="1" applyFill="1" applyBorder="1" applyAlignment="1" applyProtection="1">
      <alignment horizontal="center"/>
    </xf>
    <xf numFmtId="165" fontId="59" fillId="28" borderId="53" xfId="37" applyNumberFormat="1" applyFont="1" applyFill="1" applyBorder="1" applyAlignment="1" applyProtection="1">
      <alignment horizontal="center"/>
    </xf>
    <xf numFmtId="165" fontId="59" fillId="0" borderId="0" xfId="37" applyNumberFormat="1" applyFont="1" applyFill="1" applyBorder="1" applyAlignment="1" applyProtection="1">
      <alignment horizontal="center"/>
    </xf>
    <xf numFmtId="165" fontId="59" fillId="28" borderId="54" xfId="37" applyNumberFormat="1" applyFont="1" applyFill="1" applyBorder="1" applyAlignment="1" applyProtection="1">
      <alignment horizontal="center"/>
    </xf>
    <xf numFmtId="0" fontId="59" fillId="28" borderId="51" xfId="0" applyFont="1" applyFill="1" applyBorder="1" applyAlignment="1" applyProtection="1">
      <alignment horizontal="center" vertical="center" wrapText="1"/>
    </xf>
    <xf numFmtId="0" fontId="59" fillId="28" borderId="55" xfId="0" applyFont="1" applyFill="1" applyBorder="1" applyAlignment="1" applyProtection="1">
      <alignment horizontal="center" vertical="center" wrapText="1"/>
    </xf>
    <xf numFmtId="0" fontId="6" fillId="0" borderId="0" xfId="2" applyNumberFormat="1" applyFill="1" applyBorder="1" applyAlignment="1" applyProtection="1"/>
    <xf numFmtId="0" fontId="62" fillId="28" borderId="56" xfId="0" applyFont="1" applyFill="1" applyBorder="1" applyAlignment="1" applyProtection="1">
      <alignment horizontal="center" vertical="center" wrapText="1"/>
    </xf>
    <xf numFmtId="0" fontId="62" fillId="28" borderId="53"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7" fillId="0" borderId="51" xfId="0" applyFont="1" applyFill="1" applyBorder="1" applyAlignment="1" applyProtection="1">
      <alignment horizontal="center" vertical="center" wrapText="1"/>
    </xf>
    <xf numFmtId="3" fontId="58" fillId="28" borderId="51" xfId="2" applyNumberFormat="1" applyFont="1" applyFill="1" applyBorder="1" applyAlignment="1" applyProtection="1">
      <alignment horizontal="center" vertical="center"/>
    </xf>
    <xf numFmtId="0" fontId="60" fillId="0" borderId="58" xfId="37" applyFont="1" applyFill="1" applyBorder="1" applyAlignment="1" applyProtection="1">
      <alignment horizontal="center" vertical="center" wrapText="1"/>
      <protection locked="0"/>
    </xf>
    <xf numFmtId="164" fontId="60" fillId="0" borderId="57" xfId="37" applyNumberFormat="1" applyFont="1" applyFill="1" applyBorder="1" applyAlignment="1" applyProtection="1">
      <alignment horizontal="right" vertical="center" wrapText="1" indent="1"/>
      <protection locked="0"/>
    </xf>
    <xf numFmtId="49" fontId="58" fillId="28" borderId="51" xfId="0" applyNumberFormat="1" applyFont="1" applyFill="1" applyBorder="1" applyAlignment="1" applyProtection="1">
      <alignment horizontal="center" vertical="center"/>
    </xf>
    <xf numFmtId="4" fontId="61" fillId="28" borderId="0" xfId="0" applyNumberFormat="1" applyFont="1" applyFill="1" applyBorder="1" applyAlignment="1" applyProtection="1">
      <alignment horizontal="center" vertical="center"/>
    </xf>
    <xf numFmtId="49" fontId="61" fillId="28" borderId="0" xfId="0" applyNumberFormat="1" applyFont="1" applyFill="1" applyBorder="1" applyAlignment="1" applyProtection="1">
      <alignment horizontal="center" vertical="center"/>
    </xf>
    <xf numFmtId="49" fontId="61" fillId="0" borderId="0" xfId="0" applyNumberFormat="1" applyFont="1" applyFill="1" applyBorder="1" applyAlignment="1" applyProtection="1">
      <alignment horizontal="center" vertical="center"/>
    </xf>
    <xf numFmtId="0" fontId="60" fillId="0" borderId="60" xfId="37" applyFont="1" applyFill="1" applyBorder="1" applyAlignment="1" applyProtection="1">
      <alignment horizontal="center" vertical="center" wrapText="1"/>
      <protection locked="0"/>
    </xf>
    <xf numFmtId="0" fontId="60" fillId="0" borderId="0" xfId="37" applyFont="1" applyFill="1" applyBorder="1" applyAlignment="1" applyProtection="1">
      <alignment horizontal="right" vertical="center" wrapText="1"/>
    </xf>
    <xf numFmtId="3" fontId="58" fillId="28" borderId="51" xfId="2" applyNumberFormat="1" applyFont="1" applyFill="1" applyBorder="1" applyAlignment="1" applyProtection="1">
      <alignment horizontal="right" vertical="center" indent="4"/>
    </xf>
    <xf numFmtId="4" fontId="61" fillId="28" borderId="0" xfId="2" applyNumberFormat="1" applyFont="1" applyFill="1" applyBorder="1" applyAlignment="1" applyProtection="1">
      <alignment horizontal="right" vertical="center" indent="4"/>
    </xf>
    <xf numFmtId="0" fontId="60" fillId="28" borderId="0" xfId="37" applyFont="1" applyFill="1" applyBorder="1" applyAlignment="1" applyProtection="1">
      <alignment horizontal="left" vertical="center" wrapText="1"/>
    </xf>
    <xf numFmtId="166" fontId="60" fillId="28" borderId="53" xfId="37" applyNumberFormat="1" applyFont="1" applyFill="1" applyBorder="1" applyAlignment="1" applyProtection="1">
      <alignment horizontal="right" vertical="center" wrapText="1" indent="1"/>
    </xf>
    <xf numFmtId="166" fontId="60" fillId="28" borderId="0" xfId="37" applyNumberFormat="1" applyFont="1" applyFill="1" applyBorder="1" applyAlignment="1" applyProtection="1">
      <alignment horizontal="right" vertical="center" wrapText="1" indent="1"/>
    </xf>
    <xf numFmtId="3" fontId="63" fillId="28" borderId="51" xfId="2" applyNumberFormat="1" applyFont="1" applyFill="1" applyBorder="1" applyAlignment="1" applyProtection="1">
      <alignment horizontal="center" vertical="center"/>
    </xf>
    <xf numFmtId="164" fontId="60" fillId="28" borderId="0" xfId="37" applyNumberFormat="1" applyFont="1" applyFill="1" applyBorder="1" applyAlignment="1" applyProtection="1">
      <alignment horizontal="right" vertical="center" wrapText="1" indent="1"/>
    </xf>
    <xf numFmtId="0" fontId="60" fillId="28" borderId="0" xfId="37" applyFont="1" applyFill="1" applyBorder="1" applyAlignment="1" applyProtection="1">
      <alignment horizontal="center" vertical="center" wrapText="1"/>
    </xf>
    <xf numFmtId="9" fontId="60" fillId="28" borderId="0" xfId="37" applyNumberFormat="1" applyFont="1" applyFill="1" applyBorder="1" applyAlignment="1" applyProtection="1">
      <alignment horizontal="right" vertical="center" wrapText="1" indent="1"/>
    </xf>
    <xf numFmtId="167" fontId="0" fillId="28" borderId="53" xfId="0" applyNumberFormat="1" applyFill="1" applyBorder="1" applyAlignment="1">
      <alignment horizontal="right" vertical="center" wrapText="1"/>
    </xf>
    <xf numFmtId="1" fontId="63" fillId="28" borderId="51" xfId="2" applyNumberFormat="1" applyFont="1" applyFill="1" applyBorder="1" applyAlignment="1" applyProtection="1">
      <alignment horizontal="center" vertical="center"/>
    </xf>
    <xf numFmtId="1" fontId="58" fillId="28" borderId="0" xfId="2" applyNumberFormat="1" applyFont="1" applyFill="1" applyBorder="1" applyAlignment="1" applyProtection="1">
      <alignment horizontal="right" vertical="center" indent="1"/>
    </xf>
    <xf numFmtId="3" fontId="58" fillId="28" borderId="0" xfId="2" applyNumberFormat="1" applyFont="1" applyFill="1" applyBorder="1" applyAlignment="1" applyProtection="1">
      <alignment horizontal="right" vertical="center" indent="4"/>
    </xf>
    <xf numFmtId="0" fontId="0" fillId="28" borderId="0" xfId="0" applyFont="1" applyFill="1" applyBorder="1" applyAlignment="1">
      <alignment horizontal="right" vertical="center"/>
    </xf>
    <xf numFmtId="3" fontId="61" fillId="28" borderId="51" xfId="2" applyNumberFormat="1" applyFont="1" applyFill="1" applyBorder="1" applyAlignment="1" applyProtection="1">
      <alignment horizontal="right" vertical="center" indent="4"/>
    </xf>
    <xf numFmtId="3" fontId="61" fillId="28" borderId="0" xfId="2" applyNumberFormat="1" applyFont="1" applyFill="1" applyBorder="1" applyAlignment="1" applyProtection="1">
      <alignment horizontal="right" vertical="center" indent="4"/>
    </xf>
    <xf numFmtId="0" fontId="64" fillId="28" borderId="62" xfId="0" applyFont="1" applyFill="1" applyBorder="1" applyAlignment="1">
      <alignment horizontal="center" vertical="center" wrapText="1"/>
    </xf>
    <xf numFmtId="49" fontId="64"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64" fillId="28" borderId="64" xfId="0" applyFont="1" applyFill="1" applyBorder="1" applyAlignment="1">
      <alignment horizontal="left" vertical="center"/>
    </xf>
    <xf numFmtId="49" fontId="64" fillId="0" borderId="61" xfId="0" applyNumberFormat="1" applyFont="1" applyFill="1" applyBorder="1" applyAlignment="1" applyProtection="1">
      <alignment horizontal="center" vertical="center"/>
    </xf>
    <xf numFmtId="0" fontId="0" fillId="0" borderId="61" xfId="0" applyFill="1" applyBorder="1" applyAlignment="1">
      <alignment horizontal="center" vertical="center"/>
    </xf>
    <xf numFmtId="0" fontId="64" fillId="28" borderId="59" xfId="0" applyFont="1" applyFill="1" applyBorder="1" applyAlignment="1">
      <alignment horizontal="center" vertical="center"/>
    </xf>
    <xf numFmtId="0" fontId="64" fillId="28" borderId="64" xfId="0" applyFont="1" applyFill="1" applyBorder="1" applyAlignment="1">
      <alignment horizontal="center" vertical="center"/>
    </xf>
    <xf numFmtId="164" fontId="3" fillId="29" borderId="57" xfId="37" applyNumberFormat="1" applyFont="1" applyFill="1" applyBorder="1" applyAlignment="1" applyProtection="1">
      <alignment horizontal="right" vertical="center" wrapText="1" indent="1"/>
      <protection locked="0"/>
    </xf>
    <xf numFmtId="0" fontId="1" fillId="0" borderId="0" xfId="1" applyFont="1" applyFill="1" applyBorder="1" applyAlignment="1">
      <alignment horizontal="left"/>
    </xf>
    <xf numFmtId="0" fontId="4" fillId="27" borderId="28" xfId="0" applyFont="1" applyFill="1" applyBorder="1" applyAlignment="1">
      <alignment horizontal="center" vertical="center"/>
    </xf>
    <xf numFmtId="0" fontId="0" fillId="0" borderId="7" xfId="0" applyFill="1" applyBorder="1" applyAlignment="1">
      <alignment horizontal="right" vertical="center" wrapText="1" indent="1"/>
    </xf>
    <xf numFmtId="164" fontId="12" fillId="0" borderId="0" xfId="37" applyNumberFormat="1" applyFont="1" applyFill="1" applyBorder="1" applyAlignment="1" applyProtection="1">
      <alignment wrapText="1"/>
    </xf>
    <xf numFmtId="0" fontId="0" fillId="0" borderId="0" xfId="0" applyAlignment="1">
      <alignment horizontal="left"/>
    </xf>
    <xf numFmtId="0" fontId="13" fillId="24" borderId="25" xfId="37" applyFont="1" applyFill="1" applyBorder="1" applyAlignment="1" applyProtection="1">
      <alignment horizontal="center" vertical="center" wrapText="1"/>
    </xf>
    <xf numFmtId="0" fontId="13" fillId="24" borderId="6" xfId="37" applyFont="1" applyFill="1" applyBorder="1" applyAlignment="1" applyProtection="1">
      <alignment horizontal="center" vertical="center" wrapText="1"/>
    </xf>
    <xf numFmtId="0" fontId="13" fillId="24" borderId="5" xfId="37" applyFont="1" applyFill="1" applyBorder="1" applyAlignment="1" applyProtection="1">
      <alignment horizontal="center" vertical="center" wrapText="1"/>
    </xf>
    <xf numFmtId="0" fontId="13" fillId="0" borderId="25" xfId="37" applyFont="1" applyFill="1" applyBorder="1" applyAlignment="1" applyProtection="1">
      <alignment horizontal="center" vertical="center" wrapText="1"/>
    </xf>
    <xf numFmtId="0" fontId="13" fillId="0" borderId="6" xfId="37" applyFont="1" applyFill="1" applyBorder="1" applyAlignment="1" applyProtection="1">
      <alignment horizontal="center" vertical="center" wrapText="1"/>
    </xf>
    <xf numFmtId="0" fontId="13" fillId="24" borderId="8" xfId="37" applyFont="1" applyFill="1" applyBorder="1" applyAlignment="1" applyProtection="1">
      <alignment horizontal="center" vertical="center" wrapText="1"/>
    </xf>
    <xf numFmtId="0" fontId="13" fillId="24" borderId="3" xfId="37" applyFont="1" applyFill="1" applyBorder="1" applyAlignment="1" applyProtection="1">
      <alignment horizontal="center" vertical="center" wrapText="1"/>
    </xf>
    <xf numFmtId="0" fontId="13" fillId="24" borderId="9" xfId="37" applyFont="1" applyFill="1" applyBorder="1" applyAlignment="1" applyProtection="1">
      <alignment horizontal="center" vertical="center" wrapText="1"/>
    </xf>
    <xf numFmtId="9" fontId="3" fillId="0" borderId="42" xfId="37" applyNumberFormat="1" applyFont="1" applyFill="1" applyBorder="1" applyAlignment="1" applyProtection="1">
      <alignment horizontal="right" vertical="center" wrapText="1"/>
      <protection locked="0"/>
    </xf>
    <xf numFmtId="9" fontId="3" fillId="0" borderId="43" xfId="37" applyNumberFormat="1" applyFont="1" applyFill="1" applyBorder="1" applyAlignment="1" applyProtection="1">
      <alignment horizontal="right" vertical="center" wrapText="1"/>
      <protection locked="0"/>
    </xf>
    <xf numFmtId="9" fontId="3" fillId="0" borderId="29" xfId="37" applyNumberFormat="1" applyFont="1" applyFill="1" applyBorder="1" applyAlignment="1" applyProtection="1">
      <alignment horizontal="right" vertical="center" wrapText="1"/>
      <protection locked="0"/>
    </xf>
    <xf numFmtId="0" fontId="9" fillId="24" borderId="40" xfId="0" applyFont="1" applyFill="1" applyBorder="1" applyAlignment="1">
      <alignment horizontal="center" vertical="center" wrapText="1"/>
    </xf>
    <xf numFmtId="0" fontId="9" fillId="24" borderId="30" xfId="0" applyFont="1" applyFill="1" applyBorder="1" applyAlignment="1">
      <alignment horizontal="center" vertical="center" wrapText="1"/>
    </xf>
    <xf numFmtId="0" fontId="9" fillId="24" borderId="40" xfId="0" applyNumberFormat="1" applyFont="1" applyFill="1" applyBorder="1" applyAlignment="1" applyProtection="1">
      <alignment horizontal="center" vertical="center" wrapText="1"/>
    </xf>
    <xf numFmtId="0" fontId="9" fillId="24" borderId="41" xfId="0" applyNumberFormat="1" applyFont="1" applyFill="1" applyBorder="1" applyAlignment="1" applyProtection="1">
      <alignment horizontal="center" vertical="center" wrapText="1"/>
    </xf>
    <xf numFmtId="9" fontId="3" fillId="0" borderId="42" xfId="37" applyNumberFormat="1" applyFont="1" applyFill="1" applyBorder="1" applyAlignment="1" applyProtection="1">
      <alignment vertical="center" wrapText="1"/>
      <protection locked="0"/>
    </xf>
    <xf numFmtId="9" fontId="3" fillId="0" borderId="43" xfId="37" applyNumberFormat="1" applyFont="1" applyFill="1" applyBorder="1" applyAlignment="1" applyProtection="1">
      <alignment vertical="center" wrapText="1"/>
      <protection locked="0"/>
    </xf>
    <xf numFmtId="9" fontId="0" fillId="0" borderId="43" xfId="0" applyNumberFormat="1" applyFill="1" applyBorder="1" applyAlignment="1" applyProtection="1">
      <alignment vertical="center" wrapText="1"/>
      <protection locked="0"/>
    </xf>
    <xf numFmtId="9" fontId="0" fillId="0" borderId="29" xfId="0" applyNumberFormat="1" applyFill="1" applyBorder="1" applyAlignment="1" applyProtection="1">
      <alignment vertical="center" wrapText="1"/>
      <protection locked="0"/>
    </xf>
    <xf numFmtId="0" fontId="9" fillId="24" borderId="30" xfId="0" applyNumberFormat="1" applyFont="1" applyFill="1" applyBorder="1" applyAlignment="1" applyProtection="1">
      <alignment horizontal="center" vertical="center" wrapText="1"/>
    </xf>
    <xf numFmtId="0" fontId="9" fillId="24" borderId="25" xfId="37" applyFont="1" applyFill="1" applyBorder="1" applyAlignment="1" applyProtection="1">
      <alignment horizontal="center" vertical="center" wrapText="1"/>
    </xf>
    <xf numFmtId="0" fontId="9" fillId="24" borderId="5" xfId="37" applyFont="1" applyFill="1" applyBorder="1" applyAlignment="1" applyProtection="1">
      <alignment horizontal="center" vertical="center" wrapText="1"/>
    </xf>
    <xf numFmtId="164" fontId="4" fillId="0" borderId="44" xfId="0" applyNumberFormat="1" applyFont="1" applyFill="1" applyBorder="1" applyAlignment="1" applyProtection="1">
      <alignment horizontal="right" vertical="center"/>
    </xf>
    <xf numFmtId="164" fontId="4" fillId="0" borderId="45" xfId="0" applyNumberFormat="1" applyFont="1" applyFill="1" applyBorder="1" applyAlignment="1" applyProtection="1">
      <alignment horizontal="right" vertical="center"/>
    </xf>
    <xf numFmtId="164" fontId="1" fillId="0" borderId="45" xfId="0" applyNumberFormat="1" applyFont="1" applyFill="1" applyBorder="1" applyAlignment="1">
      <alignment horizontal="right" vertical="center"/>
    </xf>
    <xf numFmtId="164" fontId="4" fillId="0" borderId="66" xfId="0" applyNumberFormat="1" applyFont="1" applyFill="1" applyBorder="1" applyAlignment="1" applyProtection="1">
      <alignment horizontal="right" vertical="center"/>
    </xf>
    <xf numFmtId="164" fontId="4" fillId="0" borderId="67" xfId="0" applyNumberFormat="1" applyFont="1" applyFill="1" applyBorder="1" applyAlignment="1" applyProtection="1">
      <alignment horizontal="right" vertical="center"/>
    </xf>
    <xf numFmtId="164" fontId="4" fillId="0" borderId="68" xfId="0" applyNumberFormat="1" applyFont="1" applyFill="1" applyBorder="1" applyAlignment="1" applyProtection="1">
      <alignment horizontal="right" vertical="center"/>
    </xf>
    <xf numFmtId="0" fontId="30" fillId="0" borderId="25" xfId="37" applyFont="1" applyFill="1" applyBorder="1" applyAlignment="1" applyProtection="1">
      <alignment horizontal="center" vertical="center" wrapText="1"/>
    </xf>
    <xf numFmtId="0" fontId="30" fillId="0" borderId="6" xfId="37" applyFont="1" applyFill="1" applyBorder="1" applyAlignment="1" applyProtection="1">
      <alignment horizontal="center" vertical="center" wrapText="1"/>
    </xf>
    <xf numFmtId="0" fontId="30" fillId="0" borderId="5" xfId="37" applyFont="1" applyFill="1" applyBorder="1" applyAlignment="1" applyProtection="1">
      <alignment horizontal="center" vertical="center" wrapText="1"/>
    </xf>
    <xf numFmtId="3" fontId="13" fillId="27" borderId="33" xfId="2" applyNumberFormat="1" applyFont="1" applyFill="1" applyBorder="1" applyAlignment="1" applyProtection="1">
      <alignment horizontal="left" vertical="center" indent="2"/>
    </xf>
    <xf numFmtId="0" fontId="1" fillId="27" borderId="32" xfId="0" applyFont="1" applyFill="1" applyBorder="1" applyAlignment="1">
      <alignment horizontal="left" vertical="center"/>
    </xf>
    <xf numFmtId="0" fontId="0" fillId="27" borderId="34" xfId="0" applyFill="1" applyBorder="1" applyAlignment="1">
      <alignment horizontal="left" vertical="center"/>
    </xf>
    <xf numFmtId="168" fontId="13" fillId="0" borderId="25" xfId="37" applyNumberFormat="1" applyFont="1" applyFill="1" applyBorder="1" applyAlignment="1" applyProtection="1">
      <alignment horizontal="right" vertical="center" wrapText="1" indent="1"/>
    </xf>
    <xf numFmtId="168" fontId="13" fillId="0" borderId="6" xfId="37" applyNumberFormat="1" applyFont="1" applyFill="1" applyBorder="1" applyAlignment="1" applyProtection="1">
      <alignment horizontal="right" vertical="center" wrapText="1" indent="1"/>
    </xf>
    <xf numFmtId="168" fontId="13" fillId="0" borderId="5" xfId="37" applyNumberFormat="1" applyFont="1" applyFill="1" applyBorder="1" applyAlignment="1" applyProtection="1">
      <alignment horizontal="right" vertical="center" wrapText="1" indent="1"/>
    </xf>
    <xf numFmtId="168" fontId="13" fillId="0" borderId="8" xfId="37" applyNumberFormat="1" applyFont="1" applyFill="1" applyBorder="1" applyAlignment="1" applyProtection="1">
      <alignment horizontal="right" vertical="center" wrapText="1" indent="1"/>
    </xf>
    <xf numFmtId="168" fontId="13" fillId="0" borderId="3" xfId="37" applyNumberFormat="1" applyFont="1" applyFill="1" applyBorder="1" applyAlignment="1" applyProtection="1">
      <alignment horizontal="right" vertical="center" wrapText="1" indent="1"/>
    </xf>
    <xf numFmtId="9" fontId="3" fillId="0" borderId="29" xfId="37" applyNumberFormat="1" applyFont="1" applyFill="1" applyBorder="1" applyAlignment="1" applyProtection="1">
      <alignment vertical="center" wrapText="1"/>
      <protection locked="0"/>
    </xf>
    <xf numFmtId="164" fontId="4" fillId="0" borderId="44" xfId="0" applyNumberFormat="1" applyFont="1" applyFill="1" applyBorder="1" applyAlignment="1" applyProtection="1">
      <alignment horizontal="center" vertical="center"/>
    </xf>
    <xf numFmtId="164" fontId="4" fillId="0" borderId="45" xfId="0" applyNumberFormat="1" applyFont="1" applyFill="1" applyBorder="1" applyAlignment="1" applyProtection="1">
      <alignment horizontal="center" vertical="center"/>
    </xf>
    <xf numFmtId="164" fontId="4" fillId="0" borderId="49"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horizontal="center" vertical="center"/>
    </xf>
    <xf numFmtId="3" fontId="4" fillId="0" borderId="45" xfId="0" applyNumberFormat="1" applyFont="1" applyFill="1" applyBorder="1" applyAlignment="1" applyProtection="1">
      <alignment horizontal="center" vertical="center"/>
    </xf>
    <xf numFmtId="3" fontId="4" fillId="0" borderId="49" xfId="0" applyNumberFormat="1" applyFont="1" applyFill="1" applyBorder="1" applyAlignment="1" applyProtection="1">
      <alignment horizontal="center" vertical="center"/>
    </xf>
    <xf numFmtId="0" fontId="4" fillId="25" borderId="44" xfId="37" applyFont="1" applyFill="1" applyBorder="1" applyAlignment="1" applyProtection="1">
      <alignment horizontal="center" vertical="center" wrapText="1"/>
    </xf>
    <xf numFmtId="0" fontId="4" fillId="25" borderId="45" xfId="37" applyFont="1" applyFill="1" applyBorder="1" applyAlignment="1" applyProtection="1">
      <alignment horizontal="center" vertical="center" wrapText="1"/>
    </xf>
    <xf numFmtId="0" fontId="4" fillId="25" borderId="49" xfId="37" applyFont="1" applyFill="1" applyBorder="1" applyAlignment="1" applyProtection="1">
      <alignment horizontal="center" vertical="center" wrapText="1"/>
    </xf>
    <xf numFmtId="164" fontId="4" fillId="0" borderId="46" xfId="0" applyNumberFormat="1"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164" fontId="4" fillId="0" borderId="48" xfId="0" applyNumberFormat="1" applyFont="1" applyFill="1" applyBorder="1" applyAlignment="1" applyProtection="1">
      <alignment horizontal="center" vertical="center"/>
    </xf>
    <xf numFmtId="164" fontId="4" fillId="25" borderId="46" xfId="0" applyNumberFormat="1" applyFont="1" applyFill="1" applyBorder="1" applyAlignment="1" applyProtection="1">
      <alignment horizontal="center" vertical="center"/>
    </xf>
    <xf numFmtId="164" fontId="4" fillId="25" borderId="47" xfId="0" applyNumberFormat="1" applyFont="1" applyFill="1" applyBorder="1" applyAlignment="1" applyProtection="1">
      <alignment horizontal="center" vertical="center"/>
    </xf>
    <xf numFmtId="164" fontId="4" fillId="25" borderId="48"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horizontal="right" vertical="center"/>
    </xf>
    <xf numFmtId="3" fontId="4" fillId="0" borderId="45" xfId="0" applyNumberFormat="1" applyFont="1" applyFill="1" applyBorder="1" applyAlignment="1" applyProtection="1">
      <alignment horizontal="right" vertical="center"/>
    </xf>
    <xf numFmtId="164" fontId="4" fillId="0" borderId="11"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164" fontId="0" fillId="0" borderId="2" xfId="0" applyNumberFormat="1" applyFill="1" applyBorder="1" applyAlignment="1">
      <alignment horizontal="right" vertical="center"/>
    </xf>
    <xf numFmtId="0" fontId="58" fillId="28" borderId="50" xfId="37" applyFont="1" applyFill="1" applyBorder="1" applyAlignment="1" applyProtection="1">
      <alignment horizontal="center" vertical="center" wrapText="1"/>
    </xf>
    <xf numFmtId="164" fontId="64" fillId="0" borderId="56" xfId="0" applyNumberFormat="1" applyFont="1" applyFill="1" applyBorder="1" applyAlignment="1" applyProtection="1">
      <alignment horizontal="right" vertical="center"/>
    </xf>
    <xf numFmtId="3" fontId="64" fillId="0" borderId="65" xfId="0" applyNumberFormat="1" applyFont="1" applyFill="1" applyBorder="1" applyAlignment="1" applyProtection="1">
      <alignment horizontal="right" vertical="center"/>
    </xf>
    <xf numFmtId="3" fontId="64" fillId="0" borderId="56" xfId="0" applyNumberFormat="1" applyFont="1" applyFill="1" applyBorder="1" applyAlignment="1" applyProtection="1">
      <alignment horizontal="right" vertical="center"/>
    </xf>
    <xf numFmtId="164" fontId="64" fillId="0" borderId="63" xfId="0" applyNumberFormat="1" applyFont="1" applyFill="1" applyBorder="1" applyAlignment="1" applyProtection="1">
      <alignment horizontal="right" vertical="center"/>
    </xf>
    <xf numFmtId="168" fontId="58" fillId="0" borderId="52" xfId="37" applyNumberFormat="1" applyFont="1" applyFill="1" applyBorder="1" applyAlignment="1" applyProtection="1">
      <alignment horizontal="right" vertical="center" wrapText="1" indent="1"/>
    </xf>
    <xf numFmtId="168" fontId="58" fillId="0" borderId="50" xfId="37" applyNumberFormat="1" applyFont="1" applyFill="1" applyBorder="1" applyAlignment="1" applyProtection="1">
      <alignment horizontal="right" vertical="center" wrapText="1" indent="1"/>
    </xf>
  </cellXfs>
  <cellStyles count="47">
    <cellStyle name="20% - Dekorfärg1" xfId="5"/>
    <cellStyle name="20% - Dekorfärg2" xfId="7"/>
    <cellStyle name="20% - Dekorfärg3" xfId="4"/>
    <cellStyle name="20% - Dekorfärg4" xfId="6"/>
    <cellStyle name="20% - Dekorfärg5" xfId="8"/>
    <cellStyle name="20% - Dekorfärg6" xfId="9"/>
    <cellStyle name="40% - Dekorfärg1" xfId="10"/>
    <cellStyle name="40% - Dekorfärg2" xfId="11"/>
    <cellStyle name="40% - Dekorfärg3" xfId="12"/>
    <cellStyle name="40% - Dekorfärg4" xfId="13"/>
    <cellStyle name="40% - Dekorfärg5" xfId="14"/>
    <cellStyle name="40% - Dekorfärg6" xfId="15"/>
    <cellStyle name="60% - Dekorfärg1" xfId="16"/>
    <cellStyle name="60% - Dekorfärg2" xfId="17"/>
    <cellStyle name="60% - Dekorfärg3" xfId="18"/>
    <cellStyle name="60% - Dekorfärg4" xfId="19"/>
    <cellStyle name="60% - Dekorfärg5" xfId="20"/>
    <cellStyle name="60% - Dekorfärg6" xfId="21"/>
    <cellStyle name="Anteckning" xfId="22"/>
    <cellStyle name="Beräkning" xfId="23"/>
    <cellStyle name="Bra" xfId="24"/>
    <cellStyle name="Dålig" xfId="25"/>
    <cellStyle name="Färg1" xfId="26"/>
    <cellStyle name="Färg2" xfId="27"/>
    <cellStyle name="Färg3" xfId="28"/>
    <cellStyle name="Färg4" xfId="29"/>
    <cellStyle name="Färg5" xfId="30"/>
    <cellStyle name="Färg6" xfId="31"/>
    <cellStyle name="Förklarande text" xfId="32"/>
    <cellStyle name="Hyperlink" xfId="2" builtinId="8"/>
    <cellStyle name="Hyperlink 2" xfId="33"/>
    <cellStyle name="Indata" xfId="34"/>
    <cellStyle name="Kontrollcell" xfId="35"/>
    <cellStyle name="Länkad cell" xfId="36"/>
    <cellStyle name="Normal" xfId="0" builtinId="0"/>
    <cellStyle name="Normal 2" xfId="3"/>
    <cellStyle name="Normal 3" xfId="1"/>
    <cellStyle name="Normal_Ausria wood Energy" xfId="37"/>
    <cellStyle name="Percent 2" xfId="46"/>
    <cellStyle name="Rubrik" xfId="38"/>
    <cellStyle name="Rubrik 1" xfId="39"/>
    <cellStyle name="Rubrik 2" xfId="40"/>
    <cellStyle name="Rubrik 3" xfId="41"/>
    <cellStyle name="Rubrik 4" xfId="42"/>
    <cellStyle name="Summa" xfId="43"/>
    <cellStyle name="Utdata" xfId="44"/>
    <cellStyle name="Varnings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9"/>
  <sheetViews>
    <sheetView workbookViewId="0">
      <selection activeCell="B3" sqref="B3"/>
    </sheetView>
  </sheetViews>
  <sheetFormatPr defaultColWidth="9.140625" defaultRowHeight="15" x14ac:dyDescent="0.25"/>
  <cols>
    <col min="1" max="1" width="3" bestFit="1" customWidth="1"/>
    <col min="2" max="2" width="29.7109375" bestFit="1" customWidth="1"/>
    <col min="19" max="19" width="102.42578125" bestFit="1" customWidth="1"/>
  </cols>
  <sheetData>
    <row r="2" spans="1:17" ht="26.25" x14ac:dyDescent="0.4">
      <c r="B2" s="165" t="s">
        <v>43</v>
      </c>
    </row>
    <row r="3" spans="1:17" x14ac:dyDescent="0.25">
      <c r="B3" t="s">
        <v>44</v>
      </c>
      <c r="E3" s="1"/>
      <c r="F3" s="1"/>
    </row>
    <row r="4" spans="1:17" x14ac:dyDescent="0.25">
      <c r="D4" s="163"/>
      <c r="E4" s="163"/>
      <c r="G4" s="2"/>
      <c r="H4" s="2"/>
    </row>
    <row r="5" spans="1:17" x14ac:dyDescent="0.25">
      <c r="D5" s="163"/>
      <c r="E5" s="163"/>
    </row>
    <row r="6" spans="1:17" x14ac:dyDescent="0.25">
      <c r="A6" s="295" t="s">
        <v>76</v>
      </c>
      <c r="B6" s="295"/>
      <c r="D6" s="163"/>
      <c r="E6" s="163"/>
    </row>
    <row r="7" spans="1:17" x14ac:dyDescent="0.25">
      <c r="A7" s="163">
        <v>1</v>
      </c>
      <c r="B7" s="199" t="s">
        <v>1</v>
      </c>
      <c r="C7" s="164"/>
      <c r="D7" s="163"/>
      <c r="E7" s="163"/>
      <c r="O7" s="3"/>
      <c r="Q7" s="3"/>
    </row>
    <row r="8" spans="1:17" x14ac:dyDescent="0.25">
      <c r="A8" s="163">
        <v>2</v>
      </c>
      <c r="B8" s="199" t="s">
        <v>2</v>
      </c>
      <c r="C8" s="163"/>
      <c r="D8" s="163"/>
      <c r="E8" s="163"/>
      <c r="O8" s="3"/>
      <c r="Q8" s="3"/>
    </row>
    <row r="9" spans="1:17" x14ac:dyDescent="0.25">
      <c r="A9" s="163">
        <v>3</v>
      </c>
      <c r="B9" s="199" t="s">
        <v>3</v>
      </c>
      <c r="C9" s="163"/>
      <c r="D9" s="163"/>
      <c r="E9" s="163"/>
      <c r="O9" s="3"/>
    </row>
    <row r="10" spans="1:17" x14ac:dyDescent="0.25">
      <c r="A10" s="163">
        <v>4</v>
      </c>
      <c r="B10" s="199" t="s">
        <v>4</v>
      </c>
      <c r="C10" s="163"/>
      <c r="D10" s="163"/>
      <c r="E10" s="163"/>
    </row>
    <row r="11" spans="1:17" x14ac:dyDescent="0.25">
      <c r="A11" s="163">
        <v>5</v>
      </c>
      <c r="B11" s="199" t="s">
        <v>5</v>
      </c>
      <c r="C11" s="163"/>
      <c r="D11" s="163"/>
      <c r="E11" s="163"/>
    </row>
    <row r="12" spans="1:17" x14ac:dyDescent="0.25">
      <c r="A12" s="163">
        <v>6</v>
      </c>
      <c r="B12" s="199" t="s">
        <v>6</v>
      </c>
      <c r="C12" s="163"/>
      <c r="D12" s="163"/>
      <c r="E12" s="163"/>
      <c r="O12" s="3"/>
    </row>
    <row r="13" spans="1:17" x14ac:dyDescent="0.25">
      <c r="A13" s="163">
        <v>7</v>
      </c>
      <c r="B13" s="199" t="s">
        <v>7</v>
      </c>
      <c r="C13" s="163"/>
      <c r="D13" s="163"/>
      <c r="E13" s="163"/>
    </row>
    <row r="14" spans="1:17" x14ac:dyDescent="0.25">
      <c r="A14" s="163">
        <v>8</v>
      </c>
      <c r="B14" s="199" t="s">
        <v>8</v>
      </c>
      <c r="C14" s="163"/>
      <c r="D14" s="163"/>
      <c r="E14" s="163"/>
      <c r="O14" s="3"/>
    </row>
    <row r="15" spans="1:17" x14ac:dyDescent="0.25">
      <c r="A15" s="163">
        <v>9</v>
      </c>
      <c r="B15" s="199" t="s">
        <v>9</v>
      </c>
      <c r="C15" s="163"/>
      <c r="D15" s="163"/>
      <c r="E15" s="163"/>
      <c r="O15" s="3"/>
    </row>
    <row r="16" spans="1:17" x14ac:dyDescent="0.25">
      <c r="A16" s="163">
        <v>10</v>
      </c>
      <c r="B16" s="199" t="s">
        <v>10</v>
      </c>
      <c r="C16" s="163"/>
      <c r="D16" s="163"/>
      <c r="E16" s="163"/>
      <c r="O16" s="3"/>
    </row>
    <row r="17" spans="1:16" x14ac:dyDescent="0.25">
      <c r="A17" s="163">
        <v>11</v>
      </c>
      <c r="B17" s="199" t="s">
        <v>11</v>
      </c>
      <c r="C17" s="163"/>
      <c r="D17" s="163"/>
      <c r="E17" s="163"/>
      <c r="O17" s="3"/>
    </row>
    <row r="18" spans="1:16" x14ac:dyDescent="0.25">
      <c r="A18" s="163">
        <v>12</v>
      </c>
      <c r="B18" s="199" t="s">
        <v>12</v>
      </c>
      <c r="C18" s="163"/>
      <c r="D18" s="163"/>
      <c r="E18" s="163"/>
      <c r="O18" s="3"/>
    </row>
    <row r="19" spans="1:16" x14ac:dyDescent="0.25">
      <c r="A19" s="163"/>
      <c r="B19" s="291" t="s">
        <v>77</v>
      </c>
      <c r="C19" s="163"/>
      <c r="O19" s="3"/>
      <c r="P19" s="1"/>
    </row>
    <row r="20" spans="1:16" x14ac:dyDescent="0.25">
      <c r="A20" s="163"/>
      <c r="B20" s="163"/>
      <c r="C20" s="163"/>
      <c r="O20" s="3"/>
    </row>
    <row r="21" spans="1:16" x14ac:dyDescent="0.25">
      <c r="O21" s="3"/>
    </row>
    <row r="23" spans="1:16" x14ac:dyDescent="0.25">
      <c r="O23" s="3"/>
    </row>
    <row r="25" spans="1:16" x14ac:dyDescent="0.25">
      <c r="O25" s="3"/>
    </row>
    <row r="26" spans="1:16" x14ac:dyDescent="0.25">
      <c r="O26" s="3"/>
    </row>
    <row r="27" spans="1:16" x14ac:dyDescent="0.25">
      <c r="O27" s="3"/>
    </row>
    <row r="35" spans="15:15" x14ac:dyDescent="0.25">
      <c r="O35" s="3"/>
    </row>
    <row r="36" spans="15:15" x14ac:dyDescent="0.25">
      <c r="O36" s="3"/>
    </row>
    <row r="38" spans="15:15" x14ac:dyDescent="0.25">
      <c r="O38" s="3"/>
    </row>
    <row r="41" spans="15:15" x14ac:dyDescent="0.25">
      <c r="O41" s="3"/>
    </row>
    <row r="42" spans="15:15" x14ac:dyDescent="0.25">
      <c r="O42" s="3"/>
    </row>
    <row r="48" spans="15:15" x14ac:dyDescent="0.25">
      <c r="O48" s="3"/>
    </row>
    <row r="50" spans="15:15" x14ac:dyDescent="0.25">
      <c r="O50" s="3"/>
    </row>
    <row r="52" spans="15:15" x14ac:dyDescent="0.25">
      <c r="O52" s="3"/>
    </row>
    <row r="53" spans="15:15" x14ac:dyDescent="0.25">
      <c r="O53" s="3"/>
    </row>
    <row r="57" spans="15:15" x14ac:dyDescent="0.25">
      <c r="O57" s="3"/>
    </row>
    <row r="59" spans="15:15" x14ac:dyDescent="0.25">
      <c r="O59" s="3"/>
    </row>
  </sheetData>
  <mergeCells count="1">
    <mergeCell ref="A6:B6"/>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8</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0</v>
      </c>
      <c r="G10" s="50"/>
      <c r="H10" s="50"/>
      <c r="I10" s="51"/>
      <c r="J10" s="15"/>
      <c r="K10" s="89"/>
      <c r="L10" s="49">
        <v>0.99948458397249218</v>
      </c>
      <c r="M10" s="50"/>
      <c r="N10" s="50"/>
      <c r="O10" s="51"/>
      <c r="P10" s="170"/>
      <c r="Q10" s="89"/>
      <c r="R10" s="49">
        <v>0.47870655174764837</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1</v>
      </c>
      <c r="G11" s="50"/>
      <c r="H11" s="50"/>
      <c r="I11" s="51"/>
      <c r="J11" s="15"/>
      <c r="K11" s="92"/>
      <c r="L11" s="52">
        <v>5.1541602750782012E-4</v>
      </c>
      <c r="M11" s="53"/>
      <c r="N11" s="50"/>
      <c r="O11" s="51"/>
      <c r="P11" s="170"/>
      <c r="Q11" s="92"/>
      <c r="R11" s="49">
        <v>0.52129344825235169</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t="s">
        <v>30</v>
      </c>
      <c r="G14" s="20"/>
      <c r="H14" s="9" t="str">
        <f>IF(SUM(E$35)=0,"Prod=0",SUM(F14)/SUM(E$35))</f>
        <v>Prod=0</v>
      </c>
      <c r="I14" s="304">
        <f>SUM(H14)+SUM(H15)+SUM(H16)+SUM(H17)+SUM(H18)</f>
        <v>0</v>
      </c>
      <c r="J14" s="15"/>
      <c r="K14" s="115" t="s">
        <v>29</v>
      </c>
      <c r="L14" s="19">
        <v>0</v>
      </c>
      <c r="M14" s="20"/>
      <c r="N14" s="9">
        <f>IF(SUM(K$35)=0,"Prod=0",SUM(L14)/SUM(K$35))</f>
        <v>0</v>
      </c>
      <c r="O14" s="311">
        <f>SUM(N14)+SUM(N15)+SUM(N16)+SUM(N17)+SUM(N18)</f>
        <v>0</v>
      </c>
      <c r="P14" s="15"/>
      <c r="Q14" s="115" t="s">
        <v>29</v>
      </c>
      <c r="R14" s="19" t="s">
        <v>30</v>
      </c>
      <c r="S14" s="20"/>
      <c r="T14" s="9">
        <f>IF(SUM(Q$35)=0,"Prod=0",SUM(R14)/SUM(Q$35))</f>
        <v>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19" t="s">
        <v>30</v>
      </c>
      <c r="G15" s="20"/>
      <c r="H15" s="9" t="str">
        <f>IF(SUM(E$35)=0,"Prod=0",SUM(F15)/SUM(E$35))</f>
        <v>Prod=0</v>
      </c>
      <c r="I15" s="305"/>
      <c r="J15" s="15"/>
      <c r="K15" s="115" t="s">
        <v>29</v>
      </c>
      <c r="L15" s="19">
        <v>0</v>
      </c>
      <c r="M15" s="20"/>
      <c r="N15" s="9">
        <f>IF(SUM(K$35)=0,"Prod=0",SUM(L15)/SUM(K$35))</f>
        <v>0</v>
      </c>
      <c r="O15" s="312"/>
      <c r="P15" s="15"/>
      <c r="Q15" s="115" t="s">
        <v>29</v>
      </c>
      <c r="R15" s="19" t="s">
        <v>30</v>
      </c>
      <c r="S15" s="20"/>
      <c r="T15" s="9">
        <f t="shared" ref="T15:T16" si="0">IF(SUM(Q$35)=0,"Prod=0",SUM(R15)/SUM(Q$35))</f>
        <v>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t="str">
        <f>IF(SUM(E$35)=0,"Prod=0",SUM(F16)/SUM(E$35))</f>
        <v>Prod=0</v>
      </c>
      <c r="I16" s="305"/>
      <c r="J16" s="15"/>
      <c r="K16" s="115" t="s">
        <v>29</v>
      </c>
      <c r="L16" s="19">
        <v>0</v>
      </c>
      <c r="M16" s="20"/>
      <c r="N16" s="9">
        <f>IF(SUM(K$35)=0,"Prod=0",SUM(L16)/SUM(K$35))</f>
        <v>0</v>
      </c>
      <c r="O16" s="312"/>
      <c r="P16" s="15"/>
      <c r="Q16" s="115" t="s">
        <v>29</v>
      </c>
      <c r="R16" s="19" t="s">
        <v>30</v>
      </c>
      <c r="S16" s="20"/>
      <c r="T16" s="9">
        <f t="shared" si="0"/>
        <v>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t="s">
        <v>30</v>
      </c>
      <c r="G17" s="20"/>
      <c r="H17" s="9" t="str">
        <f>IF(SUM(E$35)=0,"Prod=0",SUM(F17)/SUM(E$35))</f>
        <v>Prod=0</v>
      </c>
      <c r="I17" s="305"/>
      <c r="J17" s="15"/>
      <c r="K17" s="115" t="s">
        <v>29</v>
      </c>
      <c r="L17" s="19">
        <v>0</v>
      </c>
      <c r="M17" s="20"/>
      <c r="N17" s="9">
        <f>IF(SUM(K$35)=0,"Prod=0",SUM(L17)/SUM(K$35))</f>
        <v>0</v>
      </c>
      <c r="O17" s="312"/>
      <c r="P17" s="15"/>
      <c r="Q17" s="115" t="s">
        <v>29</v>
      </c>
      <c r="R17" s="19" t="s">
        <v>30</v>
      </c>
      <c r="S17" s="20"/>
      <c r="T17" s="9">
        <f>IF(SUM(Q$35)=0,"Prod=0",SUM(R17)/SUM(Q$35))</f>
        <v>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t="str">
        <f>IF(SUM(E$35)=0,"Prod=0",SUM(F18)/SUM(E$35))</f>
        <v>Prod=0</v>
      </c>
      <c r="I18" s="306"/>
      <c r="J18" s="15"/>
      <c r="K18" s="115" t="s">
        <v>29</v>
      </c>
      <c r="L18" s="19">
        <v>0</v>
      </c>
      <c r="M18" s="20"/>
      <c r="N18" s="9">
        <f>IF(SUM(K$35)=0,"Prod=0",SUM(L18)/SUM(K$35))</f>
        <v>0</v>
      </c>
      <c r="O18" s="335"/>
      <c r="P18" s="15"/>
      <c r="Q18" s="115" t="s">
        <v>29</v>
      </c>
      <c r="R18" s="19" t="s">
        <v>30</v>
      </c>
      <c r="S18" s="20"/>
      <c r="T18" s="9">
        <f>IF(SUM(Q$35)=0,"Prod=0",SUM(R18)/SUM(Q$35))</f>
        <v>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t="str">
        <f>IF(SUM(E$35)=0,"Prod=0",SUM(F20)/SUM(E$35))</f>
        <v>Prod=0</v>
      </c>
      <c r="I20" s="311">
        <f>SUM(H20)+SUM(H22)+SUM(H21)+SUM(H23)</f>
        <v>0</v>
      </c>
      <c r="J20" s="26"/>
      <c r="K20" s="115" t="s">
        <v>29</v>
      </c>
      <c r="L20" s="19">
        <v>0</v>
      </c>
      <c r="M20" s="25"/>
      <c r="N20" s="9">
        <f>IF(SUM(K$35)=0,"Prod=0",SUM(L20)/SUM(K$35))</f>
        <v>0</v>
      </c>
      <c r="O20" s="311">
        <f>SUM(N20)+SUM(N22)+SUM(N21)+SUM(N23)</f>
        <v>0.56334585642085921</v>
      </c>
      <c r="P20" s="15"/>
      <c r="Q20" s="115" t="s">
        <v>29</v>
      </c>
      <c r="R20" s="19" t="s">
        <v>30</v>
      </c>
      <c r="S20" s="25"/>
      <c r="T20" s="9">
        <f>IF(SUM(Q$35)=0,"Prod=0",SUM(R20)/SUM(Q$35))</f>
        <v>0</v>
      </c>
      <c r="U20" s="311">
        <f>SUM(T20)+SUM(T22)+SUM(T21)+SUM(T23)</f>
        <v>0.47870655174764837</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t="s">
        <v>30</v>
      </c>
      <c r="G21" s="25"/>
      <c r="H21" s="9" t="str">
        <f>IF(SUM(E$35)=0,"Prod=0",SUM(F21)/SUM(E$35))</f>
        <v>Prod=0</v>
      </c>
      <c r="I21" s="312"/>
      <c r="J21" s="26"/>
      <c r="K21" s="115" t="s">
        <v>29</v>
      </c>
      <c r="L21" s="80">
        <v>124</v>
      </c>
      <c r="M21" s="25" t="s">
        <v>21</v>
      </c>
      <c r="N21" s="9">
        <f>IF(SUM(K$35)=0,"Prod=0",SUM(L21)/SUM(K$35))</f>
        <v>0.56334585642085921</v>
      </c>
      <c r="O21" s="312"/>
      <c r="P21" s="15"/>
      <c r="Q21" s="115" t="s">
        <v>29</v>
      </c>
      <c r="R21" s="80">
        <v>9</v>
      </c>
      <c r="S21" s="25" t="s">
        <v>21</v>
      </c>
      <c r="T21" s="9">
        <f>IF(SUM(Q$35)=0,"Prod=0",SUM(R21)/SUM(Q$35))</f>
        <v>0.47870655174764837</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t="str">
        <f>IF(SUM(E$35)=0,"Prod=0",SUM(F22)/SUM(E$35))</f>
        <v>Prod=0</v>
      </c>
      <c r="I22" s="313"/>
      <c r="J22" s="15"/>
      <c r="K22" s="115" t="s">
        <v>29</v>
      </c>
      <c r="L22" s="19">
        <v>0</v>
      </c>
      <c r="M22" s="25"/>
      <c r="N22" s="9">
        <f>IF(SUM(K$35)=0,"Prod=0",SUM(L22)/SUM(K$35))</f>
        <v>0</v>
      </c>
      <c r="O22" s="313"/>
      <c r="P22" s="15"/>
      <c r="Q22" s="115" t="s">
        <v>29</v>
      </c>
      <c r="R22" s="19" t="s">
        <v>30</v>
      </c>
      <c r="S22" s="25"/>
      <c r="T22" s="9">
        <f>IF(SUM(Q$35)=0,"Prod=0",SUM(R22)/SUM(Q$35))</f>
        <v>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t="str">
        <f>IF(SUM(E$35)=0,"Prod=0",SUM(F23)/SUM(E$35))</f>
        <v>Prod=0</v>
      </c>
      <c r="I23" s="314"/>
      <c r="J23" s="15"/>
      <c r="K23" s="115" t="s">
        <v>29</v>
      </c>
      <c r="L23" s="19">
        <v>0</v>
      </c>
      <c r="M23" s="25"/>
      <c r="N23" s="9">
        <f>IF(SUM(K$35)=0,"Prod=0",SUM(L23)/SUM(K$35))</f>
        <v>0</v>
      </c>
      <c r="O23" s="314"/>
      <c r="P23" s="15"/>
      <c r="Q23" s="115" t="s">
        <v>29</v>
      </c>
      <c r="R23" s="19" t="s">
        <v>30</v>
      </c>
      <c r="S23" s="25"/>
      <c r="T23" s="9">
        <f>IF(SUM(Q$35)=0,"Prod=0",SUM(R23)/SUM(Q$35))</f>
        <v>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t="str">
        <f>IF(SUM(E$35)=0,"Prod=0",SUM(F28)/SUM(E$35))</f>
        <v>Prod=0</v>
      </c>
      <c r="I28" s="311">
        <f>SUM(H28)+SUM(H29)+SUM(H30)</f>
        <v>0</v>
      </c>
      <c r="J28" s="15"/>
      <c r="K28" s="115" t="s">
        <v>29</v>
      </c>
      <c r="L28" s="80">
        <v>96</v>
      </c>
      <c r="M28" s="25" t="s">
        <v>21</v>
      </c>
      <c r="N28" s="9">
        <f>IF(SUM(K$35)=0,"Prod=0",SUM(L28)/SUM(K$35))</f>
        <v>0.43613872755163297</v>
      </c>
      <c r="O28" s="311">
        <f>SUM(N28)+SUM(N29)+SUM(N30)</f>
        <v>0.43613872755163297</v>
      </c>
      <c r="P28" s="15"/>
      <c r="Q28" s="115" t="s">
        <v>29</v>
      </c>
      <c r="R28" s="19" t="s">
        <v>30</v>
      </c>
      <c r="S28" s="25"/>
      <c r="T28" s="9">
        <f>IF(SUM(Q$35)=0,"Prod=0",SUM(R28)/SUM(Q$35))</f>
        <v>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t="str">
        <f>IF(SUM(E$35)=0,"Prod=0",SUM(F29)/SUM(E$35))</f>
        <v>Prod=0</v>
      </c>
      <c r="I29" s="312"/>
      <c r="J29" s="15"/>
      <c r="K29" s="115" t="s">
        <v>29</v>
      </c>
      <c r="L29" s="80">
        <v>0</v>
      </c>
      <c r="M29" s="25"/>
      <c r="N29" s="9">
        <f>IF(SUM(K$35)=0,"Prod=0",SUM(L29)/SUM(K$35))</f>
        <v>0</v>
      </c>
      <c r="O29" s="312"/>
      <c r="P29" s="15"/>
      <c r="Q29" s="115" t="s">
        <v>29</v>
      </c>
      <c r="R29" s="19" t="s">
        <v>30</v>
      </c>
      <c r="S29" s="25"/>
      <c r="T29" s="9">
        <f>IF(SUM(Q$35)=0,"Prod=0",SUM(R29)/SUM(Q$35))</f>
        <v>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t="str">
        <f>IF(SUM(E$35)=0,"Prod=0",SUM(F30)/SUM(E$35))</f>
        <v>Prod=0</v>
      </c>
      <c r="I30" s="314"/>
      <c r="J30" s="15"/>
      <c r="K30" s="115" t="s">
        <v>29</v>
      </c>
      <c r="L30" s="80">
        <v>0</v>
      </c>
      <c r="M30" s="25"/>
      <c r="N30" s="9">
        <f>IF(SUM(K$35)=0,"Prod=0",SUM(L30)/SUM(K$35))</f>
        <v>0</v>
      </c>
      <c r="O30" s="314"/>
      <c r="P30" s="15"/>
      <c r="Q30" s="115" t="s">
        <v>29</v>
      </c>
      <c r="R30" s="19" t="s">
        <v>30</v>
      </c>
      <c r="S30" s="25"/>
      <c r="T30" s="9">
        <f>IF(SUM(Q$35)=0,"Prod=0",SUM(R30)/SUM(Q$35))</f>
        <v>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0</v>
      </c>
      <c r="G32" s="327" t="str">
        <f>CONCATENATE("[",I35,"]")</f>
        <v>[1000 t.d.m.]</v>
      </c>
      <c r="H32" s="328"/>
      <c r="I32" s="329"/>
      <c r="J32" s="28"/>
      <c r="K32" s="142" t="s">
        <v>37</v>
      </c>
      <c r="L32" s="27">
        <f>SUM(L14)+SUM(L15)+SUM(L16)+SUM(L17)+SUM(L18)+SUM(L20)+SUM(L21)+SUM(L22)+SUM(L23)+SUM(L28)+SUM(L29)+SUM(L30)</f>
        <v>220</v>
      </c>
      <c r="M32" s="192" t="s">
        <v>67</v>
      </c>
      <c r="N32" s="193"/>
      <c r="O32" s="194"/>
      <c r="P32" s="15"/>
      <c r="Q32" s="142" t="s">
        <v>37</v>
      </c>
      <c r="R32" s="27">
        <f>SUM(R14)+SUM(R15)+SUM(R16)+SUM(R17)+SUM(R18)+SUM(R20)+SUM(R21)+SUM(R22)+SUM(R23)+SUM(R28)+SUM(R29)+SUM(R30)</f>
        <v>9</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t="s">
        <v>30</v>
      </c>
      <c r="F35" s="337"/>
      <c r="G35" s="337"/>
      <c r="H35" s="338"/>
      <c r="I35" s="151" t="s">
        <v>39</v>
      </c>
      <c r="J35" s="77"/>
      <c r="K35" s="336">
        <v>220.11345000000003</v>
      </c>
      <c r="L35" s="337"/>
      <c r="M35" s="337"/>
      <c r="N35" s="338"/>
      <c r="O35" s="151" t="s">
        <v>39</v>
      </c>
      <c r="P35" s="174"/>
      <c r="Q35" s="336">
        <v>18.800661840000004</v>
      </c>
      <c r="R35" s="337"/>
      <c r="S35" s="337"/>
      <c r="T35" s="338"/>
      <c r="U35" s="151" t="s">
        <v>39</v>
      </c>
      <c r="V35" s="174"/>
      <c r="W35" s="336">
        <v>0</v>
      </c>
      <c r="X35" s="337"/>
      <c r="Y35" s="337"/>
      <c r="Z35" s="338"/>
      <c r="AA35" s="151" t="s">
        <v>39</v>
      </c>
      <c r="AB35" s="174"/>
      <c r="AC35" s="336">
        <v>0</v>
      </c>
      <c r="AD35" s="337"/>
      <c r="AE35" s="337"/>
      <c r="AF35" s="338"/>
      <c r="AG35" s="151" t="s">
        <v>39</v>
      </c>
      <c r="AH35" s="175"/>
      <c r="AI35" s="336">
        <v>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0</v>
      </c>
      <c r="F36" s="346"/>
      <c r="G36" s="346"/>
      <c r="H36" s="347"/>
      <c r="I36" s="153" t="s">
        <v>68</v>
      </c>
      <c r="J36" s="79"/>
      <c r="K36" s="345">
        <v>225</v>
      </c>
      <c r="L36" s="346"/>
      <c r="M36" s="346"/>
      <c r="N36" s="347"/>
      <c r="O36" s="153" t="s">
        <v>68</v>
      </c>
      <c r="P36" s="175"/>
      <c r="Q36" s="345">
        <v>21.4</v>
      </c>
      <c r="R36" s="346"/>
      <c r="S36" s="346"/>
      <c r="T36" s="347"/>
      <c r="U36" s="153" t="s">
        <v>68</v>
      </c>
      <c r="V36" s="176"/>
      <c r="W36" s="345">
        <v>0</v>
      </c>
      <c r="X36" s="346"/>
      <c r="Y36" s="346"/>
      <c r="Z36" s="347"/>
      <c r="AA36" s="154" t="s">
        <v>69</v>
      </c>
      <c r="AB36" s="175"/>
      <c r="AC36" s="345">
        <v>0</v>
      </c>
      <c r="AD36" s="346"/>
      <c r="AE36" s="346"/>
      <c r="AF36" s="347"/>
      <c r="AG36" s="154" t="s">
        <v>69</v>
      </c>
      <c r="AH36" s="175"/>
      <c r="AI36" s="348">
        <v>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t="s">
        <v>30</v>
      </c>
      <c r="F37" s="340"/>
      <c r="G37" s="340"/>
      <c r="H37" s="341"/>
      <c r="I37" s="156" t="s">
        <v>41</v>
      </c>
      <c r="J37" s="79"/>
      <c r="K37" s="339">
        <v>527.85</v>
      </c>
      <c r="L37" s="340"/>
      <c r="M37" s="340"/>
      <c r="N37" s="341"/>
      <c r="O37" s="157" t="s">
        <v>41</v>
      </c>
      <c r="P37" s="174"/>
      <c r="Q37" s="339">
        <v>45.085520000000002</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V41" sqref="V41"/>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9</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0.99998803163930639</v>
      </c>
      <c r="G10" s="50"/>
      <c r="H10" s="50"/>
      <c r="I10" s="51"/>
      <c r="J10" s="15"/>
      <c r="K10" s="89"/>
      <c r="L10" s="49">
        <v>1.0001646905211943</v>
      </c>
      <c r="M10" s="50"/>
      <c r="N10" s="50"/>
      <c r="O10" s="51"/>
      <c r="P10" s="170"/>
      <c r="Q10" s="89"/>
      <c r="R10" s="49">
        <v>1.0000407821509207</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1.1968360693614954E-5</v>
      </c>
      <c r="G11" s="50"/>
      <c r="H11" s="50"/>
      <c r="I11" s="51"/>
      <c r="J11" s="15"/>
      <c r="K11" s="92"/>
      <c r="L11" s="52">
        <v>-1.646905211942773E-4</v>
      </c>
      <c r="M11" s="53"/>
      <c r="N11" s="50"/>
      <c r="O11" s="51"/>
      <c r="P11" s="170"/>
      <c r="Q11" s="92"/>
      <c r="R11" s="49">
        <v>-4.0782150920737337E-5</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t="s">
        <v>73</v>
      </c>
      <c r="G14" s="20"/>
      <c r="H14" s="9">
        <f>IF(SUM(E$35)=0,"Prod=0",SUM(F14)/SUM(E$35))</f>
        <v>0</v>
      </c>
      <c r="I14" s="304">
        <f>SUM(H14)+SUM(H15)+SUM(H16)+SUM(H17)+SUM(H18)</f>
        <v>0.99998803163930639</v>
      </c>
      <c r="J14" s="15"/>
      <c r="K14" s="115" t="s">
        <v>29</v>
      </c>
      <c r="L14" s="80">
        <v>42.5</v>
      </c>
      <c r="M14" s="20"/>
      <c r="N14" s="9">
        <f>IF(SUM(K$35)=0,"Prod=0",SUM(L14)/SUM(K$35))</f>
        <v>0.26014075487852356</v>
      </c>
      <c r="O14" s="311">
        <f>SUM(N14)+SUM(N15)+SUM(N16)+SUM(N17)+SUM(N18)</f>
        <v>0.92916156683670303</v>
      </c>
      <c r="P14" s="15"/>
      <c r="Q14" s="115" t="s">
        <v>29</v>
      </c>
      <c r="R14" s="19" t="s">
        <v>30</v>
      </c>
      <c r="S14" s="20"/>
      <c r="T14" s="9">
        <f>IF(SUM(Q$35)=0,"Prod=0",SUM(R14)/SUM(Q$35))</f>
        <v>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80">
        <v>9.3000000000000007</v>
      </c>
      <c r="G15" s="20"/>
      <c r="H15" s="9">
        <f>IF(SUM(E$35)=0,"Prod=0",SUM(F15)/SUM(E$35))</f>
        <v>0.14645494006685905</v>
      </c>
      <c r="I15" s="305"/>
      <c r="J15" s="15"/>
      <c r="K15" s="115" t="s">
        <v>29</v>
      </c>
      <c r="L15" s="80">
        <v>109.3</v>
      </c>
      <c r="M15" s="20"/>
      <c r="N15" s="9">
        <f>IF(SUM(K$35)=0,"Prod=0",SUM(L15)/SUM(K$35))</f>
        <v>0.66902081195817942</v>
      </c>
      <c r="O15" s="312"/>
      <c r="P15" s="15"/>
      <c r="Q15" s="115" t="s">
        <v>29</v>
      </c>
      <c r="R15" s="19" t="s">
        <v>30</v>
      </c>
      <c r="S15" s="20"/>
      <c r="T15" s="9">
        <f t="shared" ref="T15:T16" si="0">IF(SUM(Q$35)=0,"Prod=0",SUM(R15)/SUM(Q$35))</f>
        <v>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f>IF(SUM(E$35)=0,"Prod=0",SUM(F16)/SUM(E$35))</f>
        <v>0</v>
      </c>
      <c r="I16" s="305"/>
      <c r="J16" s="15"/>
      <c r="K16" s="115" t="s">
        <v>29</v>
      </c>
      <c r="L16" s="19" t="s">
        <v>30</v>
      </c>
      <c r="M16" s="20"/>
      <c r="N16" s="9">
        <f>IF(SUM(K$35)=0,"Prod=0",SUM(L16)/SUM(K$35))</f>
        <v>0</v>
      </c>
      <c r="O16" s="312"/>
      <c r="P16" s="15"/>
      <c r="Q16" s="115" t="s">
        <v>29</v>
      </c>
      <c r="R16" s="19" t="s">
        <v>30</v>
      </c>
      <c r="S16" s="20"/>
      <c r="T16" s="9">
        <f t="shared" si="0"/>
        <v>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80">
        <v>54.2</v>
      </c>
      <c r="G17" s="20"/>
      <c r="H17" s="9">
        <f>IF(SUM(E$35)=0,"Prod=0",SUM(F17)/SUM(E$35))</f>
        <v>0.85353309157244728</v>
      </c>
      <c r="I17" s="305"/>
      <c r="J17" s="15"/>
      <c r="K17" s="115" t="s">
        <v>29</v>
      </c>
      <c r="L17" s="19" t="s">
        <v>30</v>
      </c>
      <c r="M17" s="20"/>
      <c r="N17" s="9">
        <f>IF(SUM(K$35)=0,"Prod=0",SUM(L17)/SUM(K$35))</f>
        <v>0</v>
      </c>
      <c r="O17" s="312"/>
      <c r="P17" s="15"/>
      <c r="Q17" s="115" t="s">
        <v>29</v>
      </c>
      <c r="R17" s="19" t="s">
        <v>30</v>
      </c>
      <c r="S17" s="20"/>
      <c r="T17" s="9">
        <f>IF(SUM(Q$35)=0,"Prod=0",SUM(R17)/SUM(Q$35))</f>
        <v>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f>IF(SUM(E$35)=0,"Prod=0",SUM(F18)/SUM(E$35))</f>
        <v>0</v>
      </c>
      <c r="I18" s="306"/>
      <c r="J18" s="15"/>
      <c r="K18" s="115" t="s">
        <v>29</v>
      </c>
      <c r="L18" s="19" t="s">
        <v>30</v>
      </c>
      <c r="M18" s="20"/>
      <c r="N18" s="9">
        <f>IF(SUM(K$35)=0,"Prod=0",SUM(L18)/SUM(K$35))</f>
        <v>0</v>
      </c>
      <c r="O18" s="335"/>
      <c r="P18" s="15"/>
      <c r="Q18" s="115" t="s">
        <v>29</v>
      </c>
      <c r="R18" s="19" t="s">
        <v>30</v>
      </c>
      <c r="S18" s="20"/>
      <c r="T18" s="9">
        <f>IF(SUM(Q$35)=0,"Prod=0",SUM(R18)/SUM(Q$35))</f>
        <v>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f>IF(SUM(E$35)=0,"Prod=0",SUM(F20)/SUM(E$35))</f>
        <v>0</v>
      </c>
      <c r="I20" s="311">
        <f>SUM(H20)+SUM(H22)+SUM(H21)+SUM(H23)</f>
        <v>0</v>
      </c>
      <c r="J20" s="26"/>
      <c r="K20" s="115" t="s">
        <v>29</v>
      </c>
      <c r="L20" s="80">
        <v>7.7</v>
      </c>
      <c r="M20" s="25"/>
      <c r="N20" s="9">
        <f>IF(SUM(K$35)=0,"Prod=0",SUM(L20)/SUM(K$35))</f>
        <v>4.7131383825050152E-2</v>
      </c>
      <c r="O20" s="311">
        <f>SUM(N20)+SUM(N22)+SUM(N21)+SUM(N23)</f>
        <v>7.1003123684491132E-2</v>
      </c>
      <c r="P20" s="15"/>
      <c r="Q20" s="115" t="s">
        <v>29</v>
      </c>
      <c r="R20" s="19" t="s">
        <v>30</v>
      </c>
      <c r="S20" s="25"/>
      <c r="T20" s="9">
        <f>IF(SUM(Q$35)=0,"Prod=0",SUM(R20)/SUM(Q$35))</f>
        <v>0</v>
      </c>
      <c r="U20" s="311">
        <f>SUM(T20)+SUM(T22)+SUM(T21)+SUM(T23)</f>
        <v>1.0000407821509207</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80" t="s">
        <v>74</v>
      </c>
      <c r="G21" s="25"/>
      <c r="H21" s="9">
        <f>IF(SUM(E$35)=0,"Prod=0",SUM(F21)/SUM(E$35))</f>
        <v>0</v>
      </c>
      <c r="I21" s="312"/>
      <c r="J21" s="26"/>
      <c r="K21" s="115" t="s">
        <v>29</v>
      </c>
      <c r="L21" s="80">
        <v>3.9</v>
      </c>
      <c r="M21" s="25"/>
      <c r="N21" s="9">
        <f>IF(SUM(K$35)=0,"Prod=0",SUM(L21)/SUM(K$35))</f>
        <v>2.3871739859440987E-2</v>
      </c>
      <c r="O21" s="312"/>
      <c r="P21" s="15"/>
      <c r="Q21" s="115" t="s">
        <v>29</v>
      </c>
      <c r="R21" s="80">
        <v>18.45</v>
      </c>
      <c r="S21" s="25"/>
      <c r="T21" s="9">
        <f>IF(SUM(Q$35)=0,"Prod=0",SUM(R21)/SUM(Q$35))</f>
        <v>1.0000407821509207</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f>IF(SUM(E$35)=0,"Prod=0",SUM(F22)/SUM(E$35))</f>
        <v>0</v>
      </c>
      <c r="I22" s="313"/>
      <c r="J22" s="15"/>
      <c r="K22" s="115" t="s">
        <v>29</v>
      </c>
      <c r="L22" s="19" t="s">
        <v>30</v>
      </c>
      <c r="M22" s="25"/>
      <c r="N22" s="9">
        <f>IF(SUM(K$35)=0,"Prod=0",SUM(L22)/SUM(K$35))</f>
        <v>0</v>
      </c>
      <c r="O22" s="312"/>
      <c r="P22" s="15"/>
      <c r="Q22" s="115" t="s">
        <v>29</v>
      </c>
      <c r="R22" s="19" t="s">
        <v>30</v>
      </c>
      <c r="S22" s="25"/>
      <c r="T22" s="9">
        <f>IF(SUM(Q$35)=0,"Prod=0",SUM(R22)/SUM(Q$35))</f>
        <v>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f>IF(SUM(E$35)=0,"Prod=0",SUM(F23)/SUM(E$35))</f>
        <v>0</v>
      </c>
      <c r="I23" s="314"/>
      <c r="J23" s="15"/>
      <c r="K23" s="115" t="s">
        <v>29</v>
      </c>
      <c r="L23" s="19" t="s">
        <v>30</v>
      </c>
      <c r="M23" s="25"/>
      <c r="N23" s="9">
        <f>IF(SUM(K$35)=0,"Prod=0",SUM(L23)/SUM(K$35))</f>
        <v>0</v>
      </c>
      <c r="O23" s="335"/>
      <c r="P23" s="15"/>
      <c r="Q23" s="115" t="s">
        <v>29</v>
      </c>
      <c r="R23" s="19" t="s">
        <v>30</v>
      </c>
      <c r="S23" s="25"/>
      <c r="T23" s="9">
        <f>IF(SUM(Q$35)=0,"Prod=0",SUM(R23)/SUM(Q$35))</f>
        <v>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f>IF(SUM(E$35)=0,"Prod=0",SUM(F28)/SUM(E$35))</f>
        <v>0</v>
      </c>
      <c r="I28" s="311">
        <f>SUM(H28)+SUM(H29)+SUM(H30)</f>
        <v>0</v>
      </c>
      <c r="J28" s="15"/>
      <c r="K28" s="115" t="s">
        <v>29</v>
      </c>
      <c r="L28" s="19" t="s">
        <v>30</v>
      </c>
      <c r="M28" s="25"/>
      <c r="N28" s="9">
        <f>IF(SUM(K$35)=0,"Prod=0",SUM(L28)/SUM(K$35))</f>
        <v>0</v>
      </c>
      <c r="O28" s="311">
        <f>SUM(N28)+SUM(N29)+SUM(N30)</f>
        <v>0</v>
      </c>
      <c r="P28" s="15"/>
      <c r="Q28" s="115" t="s">
        <v>29</v>
      </c>
      <c r="R28" s="19" t="s">
        <v>30</v>
      </c>
      <c r="S28" s="25"/>
      <c r="T28" s="9">
        <f>IF(SUM(Q$35)=0,"Prod=0",SUM(R28)/SUM(Q$35))</f>
        <v>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f>IF(SUM(E$35)=0,"Prod=0",SUM(F29)/SUM(E$35))</f>
        <v>0</v>
      </c>
      <c r="I29" s="312"/>
      <c r="J29" s="15"/>
      <c r="K29" s="115" t="s">
        <v>29</v>
      </c>
      <c r="L29" s="19" t="s">
        <v>30</v>
      </c>
      <c r="M29" s="25"/>
      <c r="N29" s="9">
        <f>IF(SUM(K$35)=0,"Prod=0",SUM(L29)/SUM(K$35))</f>
        <v>0</v>
      </c>
      <c r="O29" s="312"/>
      <c r="P29" s="15"/>
      <c r="Q29" s="115" t="s">
        <v>29</v>
      </c>
      <c r="R29" s="19" t="s">
        <v>30</v>
      </c>
      <c r="S29" s="25"/>
      <c r="T29" s="9">
        <f>IF(SUM(Q$35)=0,"Prod=0",SUM(R29)/SUM(Q$35))</f>
        <v>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f>IF(SUM(E$35)=0,"Prod=0",SUM(F30)/SUM(E$35))</f>
        <v>0</v>
      </c>
      <c r="I30" s="314"/>
      <c r="J30" s="15"/>
      <c r="K30" s="115" t="s">
        <v>29</v>
      </c>
      <c r="L30" s="19" t="s">
        <v>30</v>
      </c>
      <c r="M30" s="25"/>
      <c r="N30" s="9">
        <f>IF(SUM(K$35)=0,"Prod=0",SUM(L30)/SUM(K$35))</f>
        <v>0</v>
      </c>
      <c r="O30" s="335"/>
      <c r="P30" s="15"/>
      <c r="Q30" s="115" t="s">
        <v>29</v>
      </c>
      <c r="R30" s="19" t="s">
        <v>30</v>
      </c>
      <c r="S30" s="25"/>
      <c r="T30" s="9">
        <f>IF(SUM(Q$35)=0,"Prod=0",SUM(R30)/SUM(Q$35))</f>
        <v>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63.5</v>
      </c>
      <c r="G32" s="327" t="str">
        <f>CONCATENATE("[",I35,"]")</f>
        <v>[1000 t.d.m.]</v>
      </c>
      <c r="H32" s="328"/>
      <c r="I32" s="329"/>
      <c r="J32" s="28"/>
      <c r="K32" s="142" t="s">
        <v>37</v>
      </c>
      <c r="L32" s="27">
        <f>SUM(L14)+SUM(L15)+SUM(L16)+SUM(L17)+SUM(L18)+SUM(L20)+SUM(L21)+SUM(L22)+SUM(L23)+SUM(L28)+SUM(L29)+SUM(L30)</f>
        <v>163.4</v>
      </c>
      <c r="M32" s="192" t="s">
        <v>67</v>
      </c>
      <c r="N32" s="193"/>
      <c r="O32" s="194"/>
      <c r="P32" s="15"/>
      <c r="Q32" s="142" t="s">
        <v>37</v>
      </c>
      <c r="R32" s="27">
        <f>SUM(R14)+SUM(R15)+SUM(R16)+SUM(R17)+SUM(R18)+SUM(R20)+SUM(R21)+SUM(R22)+SUM(R23)+SUM(R28)+SUM(R29)+SUM(R30)</f>
        <v>18.45</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v>63.500760000000007</v>
      </c>
      <c r="F35" s="337"/>
      <c r="G35" s="337"/>
      <c r="H35" s="338"/>
      <c r="I35" s="151" t="s">
        <v>39</v>
      </c>
      <c r="J35" s="77"/>
      <c r="K35" s="336">
        <v>163.37309400000004</v>
      </c>
      <c r="L35" s="337"/>
      <c r="M35" s="337"/>
      <c r="N35" s="338"/>
      <c r="O35" s="151" t="s">
        <v>39</v>
      </c>
      <c r="P35" s="174"/>
      <c r="Q35" s="336">
        <v>18.449247600000003</v>
      </c>
      <c r="R35" s="337"/>
      <c r="S35" s="337"/>
      <c r="T35" s="338"/>
      <c r="U35" s="151" t="s">
        <v>39</v>
      </c>
      <c r="V35" s="174"/>
      <c r="W35" s="336" t="s">
        <v>30</v>
      </c>
      <c r="X35" s="337"/>
      <c r="Y35" s="337"/>
      <c r="Z35" s="338"/>
      <c r="AA35" s="151" t="s">
        <v>39</v>
      </c>
      <c r="AB35" s="174"/>
      <c r="AC35" s="336" t="s">
        <v>30</v>
      </c>
      <c r="AD35" s="337"/>
      <c r="AE35" s="337"/>
      <c r="AF35" s="338"/>
      <c r="AG35" s="151" t="s">
        <v>39</v>
      </c>
      <c r="AH35" s="175"/>
      <c r="AI35" s="336" t="s">
        <v>30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27</v>
      </c>
      <c r="F36" s="346"/>
      <c r="G36" s="346"/>
      <c r="H36" s="347"/>
      <c r="I36" s="153" t="s">
        <v>68</v>
      </c>
      <c r="J36" s="79"/>
      <c r="K36" s="345">
        <v>167</v>
      </c>
      <c r="L36" s="346"/>
      <c r="M36" s="346"/>
      <c r="N36" s="347"/>
      <c r="O36" s="153" t="s">
        <v>68</v>
      </c>
      <c r="P36" s="175"/>
      <c r="Q36" s="345">
        <v>21</v>
      </c>
      <c r="R36" s="346"/>
      <c r="S36" s="346"/>
      <c r="T36" s="347"/>
      <c r="U36" s="153" t="s">
        <v>68</v>
      </c>
      <c r="V36" s="176"/>
      <c r="W36" s="345" t="s">
        <v>30</v>
      </c>
      <c r="X36" s="346"/>
      <c r="Y36" s="346"/>
      <c r="Z36" s="347"/>
      <c r="AA36" s="154" t="s">
        <v>69</v>
      </c>
      <c r="AB36" s="175"/>
      <c r="AC36" s="345" t="s">
        <v>30</v>
      </c>
      <c r="AD36" s="346"/>
      <c r="AE36" s="346"/>
      <c r="AF36" s="347"/>
      <c r="AG36" s="154" t="s">
        <v>69</v>
      </c>
      <c r="AH36" s="175"/>
      <c r="AI36" s="348" t="s">
        <v>30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v>152.28</v>
      </c>
      <c r="F37" s="340"/>
      <c r="G37" s="340"/>
      <c r="H37" s="341"/>
      <c r="I37" s="156" t="s">
        <v>41</v>
      </c>
      <c r="J37" s="79"/>
      <c r="K37" s="339">
        <v>391.78200000000004</v>
      </c>
      <c r="L37" s="340"/>
      <c r="M37" s="340"/>
      <c r="N37" s="341"/>
      <c r="O37" s="157" t="s">
        <v>41</v>
      </c>
      <c r="P37" s="174"/>
      <c r="Q37" s="339">
        <v>44.242800000000003</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10</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1.0131712259371837</v>
      </c>
      <c r="G10" s="50"/>
      <c r="H10" s="50"/>
      <c r="I10" s="51"/>
      <c r="J10" s="15"/>
      <c r="K10" s="89"/>
      <c r="L10" s="49">
        <v>1</v>
      </c>
      <c r="M10" s="50"/>
      <c r="N10" s="50"/>
      <c r="O10" s="51"/>
      <c r="P10" s="170"/>
      <c r="Q10" s="89"/>
      <c r="R10" s="49">
        <v>1.0001627383438665</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-1.3171225937183673E-2</v>
      </c>
      <c r="G11" s="50"/>
      <c r="H11" s="50"/>
      <c r="I11" s="51"/>
      <c r="J11" s="15"/>
      <c r="K11" s="92"/>
      <c r="L11" s="52">
        <v>0</v>
      </c>
      <c r="M11" s="53"/>
      <c r="N11" s="50"/>
      <c r="O11" s="51"/>
      <c r="P11" s="170"/>
      <c r="Q11" s="92"/>
      <c r="R11" s="49">
        <v>-1.6273834386648645E-4</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c r="G14" s="20"/>
      <c r="H14" s="9">
        <f>IF(SUM(E$35)=0,"Prod=0",SUM(F14)/SUM(E$35))</f>
        <v>0</v>
      </c>
      <c r="I14" s="304">
        <f>SUM(H14)+SUM(H15)+SUM(H16)+SUM(H17)+SUM(H18)</f>
        <v>1.0131712259371837</v>
      </c>
      <c r="J14" s="15"/>
      <c r="K14" s="115" t="s">
        <v>29</v>
      </c>
      <c r="L14" s="19" t="s">
        <v>30</v>
      </c>
      <c r="M14" s="20"/>
      <c r="N14" s="9">
        <f>IF(SUM(K$35)=0,"Prod=0",SUM(L14)/SUM(K$35))</f>
        <v>0</v>
      </c>
      <c r="O14" s="311">
        <f>SUM(N14)+SUM(N15)+SUM(N16)+SUM(N17)+SUM(N18)</f>
        <v>0</v>
      </c>
      <c r="P14" s="15"/>
      <c r="Q14" s="115" t="s">
        <v>29</v>
      </c>
      <c r="R14" s="19" t="s">
        <v>30</v>
      </c>
      <c r="S14" s="20"/>
      <c r="T14" s="9">
        <f>IF(SUM(Q$35)=0,"Prod=0",SUM(R14)/SUM(Q$35))</f>
        <v>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80">
        <v>3.2</v>
      </c>
      <c r="G15" s="20" t="s">
        <v>24</v>
      </c>
      <c r="H15" s="9">
        <f>IF(SUM(E$35)=0,"Prod=0",SUM(F15)/SUM(E$35))</f>
        <v>1.0131712259371837</v>
      </c>
      <c r="I15" s="305"/>
      <c r="J15" s="15"/>
      <c r="K15" s="115" t="s">
        <v>29</v>
      </c>
      <c r="L15" s="19" t="s">
        <v>30</v>
      </c>
      <c r="M15" s="20"/>
      <c r="N15" s="9">
        <f>IF(SUM(K$35)=0,"Prod=0",SUM(L15)/SUM(K$35))</f>
        <v>0</v>
      </c>
      <c r="O15" s="312"/>
      <c r="P15" s="15"/>
      <c r="Q15" s="115" t="s">
        <v>29</v>
      </c>
      <c r="R15" s="19" t="s">
        <v>30</v>
      </c>
      <c r="S15" s="20"/>
      <c r="T15" s="9">
        <f t="shared" ref="T15:T16" si="0">IF(SUM(Q$35)=0,"Prod=0",SUM(R15)/SUM(Q$35))</f>
        <v>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f>IF(SUM(E$35)=0,"Prod=0",SUM(F16)/SUM(E$35))</f>
        <v>0</v>
      </c>
      <c r="I16" s="305"/>
      <c r="J16" s="15"/>
      <c r="K16" s="115" t="s">
        <v>29</v>
      </c>
      <c r="L16" s="19" t="s">
        <v>30</v>
      </c>
      <c r="M16" s="20"/>
      <c r="N16" s="9">
        <f>IF(SUM(K$35)=0,"Prod=0",SUM(L16)/SUM(K$35))</f>
        <v>0</v>
      </c>
      <c r="O16" s="312"/>
      <c r="P16" s="15"/>
      <c r="Q16" s="115" t="s">
        <v>29</v>
      </c>
      <c r="R16" s="19" t="s">
        <v>30</v>
      </c>
      <c r="S16" s="20"/>
      <c r="T16" s="9">
        <f t="shared" si="0"/>
        <v>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t="s">
        <v>30</v>
      </c>
      <c r="G17" s="20"/>
      <c r="H17" s="9">
        <f>IF(SUM(E$35)=0,"Prod=0",SUM(F17)/SUM(E$35))</f>
        <v>0</v>
      </c>
      <c r="I17" s="305"/>
      <c r="J17" s="15"/>
      <c r="K17" s="115" t="s">
        <v>29</v>
      </c>
      <c r="L17" s="19" t="s">
        <v>30</v>
      </c>
      <c r="M17" s="20"/>
      <c r="N17" s="9">
        <f>IF(SUM(K$35)=0,"Prod=0",SUM(L17)/SUM(K$35))</f>
        <v>0</v>
      </c>
      <c r="O17" s="312"/>
      <c r="P17" s="15"/>
      <c r="Q17" s="115" t="s">
        <v>29</v>
      </c>
      <c r="R17" s="19" t="s">
        <v>30</v>
      </c>
      <c r="S17" s="20"/>
      <c r="T17" s="9">
        <f>IF(SUM(Q$35)=0,"Prod=0",SUM(R17)/SUM(Q$35))</f>
        <v>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f>IF(SUM(E$35)=0,"Prod=0",SUM(F18)/SUM(E$35))</f>
        <v>0</v>
      </c>
      <c r="I18" s="306"/>
      <c r="J18" s="15"/>
      <c r="K18" s="115" t="s">
        <v>29</v>
      </c>
      <c r="L18" s="19" t="s">
        <v>30</v>
      </c>
      <c r="M18" s="20"/>
      <c r="N18" s="9">
        <f>IF(SUM(K$35)=0,"Prod=0",SUM(L18)/SUM(K$35))</f>
        <v>0</v>
      </c>
      <c r="O18" s="335"/>
      <c r="P18" s="15"/>
      <c r="Q18" s="115" t="s">
        <v>29</v>
      </c>
      <c r="R18" s="19" t="s">
        <v>30</v>
      </c>
      <c r="S18" s="20"/>
      <c r="T18" s="9">
        <f>IF(SUM(Q$35)=0,"Prod=0",SUM(R18)/SUM(Q$35))</f>
        <v>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f>IF(SUM(E$35)=0,"Prod=0",SUM(F20)/SUM(E$35))</f>
        <v>0</v>
      </c>
      <c r="I20" s="311">
        <f>SUM(H20)+SUM(H22)+SUM(H21)+SUM(H23)</f>
        <v>0</v>
      </c>
      <c r="J20" s="26"/>
      <c r="K20" s="115" t="s">
        <v>29</v>
      </c>
      <c r="L20" s="19" t="s">
        <v>30</v>
      </c>
      <c r="M20" s="25"/>
      <c r="N20" s="9">
        <f>IF(SUM(K$35)=0,"Prod=0",SUM(L20)/SUM(K$35))</f>
        <v>0</v>
      </c>
      <c r="O20" s="311">
        <f>SUM(N20)+SUM(N22)+SUM(N21)+SUM(N23)</f>
        <v>1</v>
      </c>
      <c r="P20" s="15"/>
      <c r="Q20" s="115" t="s">
        <v>29</v>
      </c>
      <c r="R20" s="19" t="s">
        <v>30</v>
      </c>
      <c r="S20" s="25"/>
      <c r="T20" s="9">
        <f>IF(SUM(Q$35)=0,"Prod=0",SUM(R20)/SUM(Q$35))</f>
        <v>0</v>
      </c>
      <c r="U20" s="311">
        <f>SUM(T20)+SUM(T22)+SUM(T21)+SUM(T23)</f>
        <v>1.0001627383438665</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t="s">
        <v>30</v>
      </c>
      <c r="G21" s="25"/>
      <c r="H21" s="9">
        <f>IF(SUM(E$35)=0,"Prod=0",SUM(F21)/SUM(E$35))</f>
        <v>0</v>
      </c>
      <c r="I21" s="312"/>
      <c r="J21" s="26"/>
      <c r="K21" s="115" t="s">
        <v>29</v>
      </c>
      <c r="L21" s="80">
        <v>95.181911999999997</v>
      </c>
      <c r="M21" s="25" t="s">
        <v>24</v>
      </c>
      <c r="N21" s="9">
        <f>IF(SUM(K$35)=0,"Prod=0",SUM(L21)/SUM(K$35))</f>
        <v>1</v>
      </c>
      <c r="O21" s="312"/>
      <c r="P21" s="15"/>
      <c r="Q21" s="115" t="s">
        <v>29</v>
      </c>
      <c r="R21" s="80">
        <v>5.9</v>
      </c>
      <c r="S21" s="25" t="s">
        <v>24</v>
      </c>
      <c r="T21" s="9">
        <f>IF(SUM(Q$35)=0,"Prod=0",SUM(R21)/SUM(Q$35))</f>
        <v>1.0001627383438665</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f>IF(SUM(E$35)=0,"Prod=0",SUM(F22)/SUM(E$35))</f>
        <v>0</v>
      </c>
      <c r="I22" s="313"/>
      <c r="J22" s="15"/>
      <c r="K22" s="115" t="s">
        <v>29</v>
      </c>
      <c r="L22" s="19" t="s">
        <v>30</v>
      </c>
      <c r="M22" s="25"/>
      <c r="N22" s="9">
        <f>IF(SUM(K$35)=0,"Prod=0",SUM(L22)/SUM(K$35))</f>
        <v>0</v>
      </c>
      <c r="O22" s="312"/>
      <c r="P22" s="15"/>
      <c r="Q22" s="115" t="s">
        <v>29</v>
      </c>
      <c r="R22" s="19" t="s">
        <v>30</v>
      </c>
      <c r="S22" s="25"/>
      <c r="T22" s="9">
        <f>IF(SUM(Q$35)=0,"Prod=0",SUM(R22)/SUM(Q$35))</f>
        <v>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f>IF(SUM(E$35)=0,"Prod=0",SUM(F23)/SUM(E$35))</f>
        <v>0</v>
      </c>
      <c r="I23" s="314"/>
      <c r="J23" s="15"/>
      <c r="K23" s="115" t="s">
        <v>29</v>
      </c>
      <c r="L23" s="19" t="s">
        <v>30</v>
      </c>
      <c r="M23" s="25"/>
      <c r="N23" s="9">
        <f>IF(SUM(K$35)=0,"Prod=0",SUM(L23)/SUM(K$35))</f>
        <v>0</v>
      </c>
      <c r="O23" s="335"/>
      <c r="P23" s="15"/>
      <c r="Q23" s="115" t="s">
        <v>29</v>
      </c>
      <c r="R23" s="19" t="s">
        <v>30</v>
      </c>
      <c r="S23" s="25"/>
      <c r="T23" s="9">
        <f>IF(SUM(Q$35)=0,"Prod=0",SUM(R23)/SUM(Q$35))</f>
        <v>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f>IF(SUM(E$35)=0,"Prod=0",SUM(F28)/SUM(E$35))</f>
        <v>0</v>
      </c>
      <c r="I28" s="311">
        <f>SUM(H28)+SUM(H29)+SUM(H30)</f>
        <v>0</v>
      </c>
      <c r="J28" s="15"/>
      <c r="K28" s="115" t="s">
        <v>29</v>
      </c>
      <c r="L28" s="19" t="s">
        <v>30</v>
      </c>
      <c r="M28" s="25"/>
      <c r="N28" s="9">
        <f>IF(SUM(K$35)=0,"Prod=0",SUM(L28)/SUM(K$35))</f>
        <v>0</v>
      </c>
      <c r="O28" s="311">
        <f>SUM(N28)+SUM(N29)+SUM(N30)</f>
        <v>0</v>
      </c>
      <c r="P28" s="15"/>
      <c r="Q28" s="115" t="s">
        <v>29</v>
      </c>
      <c r="R28" s="19" t="s">
        <v>30</v>
      </c>
      <c r="S28" s="25"/>
      <c r="T28" s="9">
        <f>IF(SUM(Q$35)=0,"Prod=0",SUM(R28)/SUM(Q$35))</f>
        <v>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f>IF(SUM(E$35)=0,"Prod=0",SUM(F29)/SUM(E$35))</f>
        <v>0</v>
      </c>
      <c r="I29" s="312"/>
      <c r="J29" s="15"/>
      <c r="K29" s="115" t="s">
        <v>29</v>
      </c>
      <c r="L29" s="19" t="s">
        <v>30</v>
      </c>
      <c r="M29" s="25"/>
      <c r="N29" s="9">
        <f>IF(SUM(K$35)=0,"Prod=0",SUM(L29)/SUM(K$35))</f>
        <v>0</v>
      </c>
      <c r="O29" s="312"/>
      <c r="P29" s="15"/>
      <c r="Q29" s="115" t="s">
        <v>29</v>
      </c>
      <c r="R29" s="19" t="s">
        <v>30</v>
      </c>
      <c r="S29" s="25"/>
      <c r="T29" s="9">
        <f>IF(SUM(Q$35)=0,"Prod=0",SUM(R29)/SUM(Q$35))</f>
        <v>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f>IF(SUM(E$35)=0,"Prod=0",SUM(F30)/SUM(E$35))</f>
        <v>0</v>
      </c>
      <c r="I30" s="314"/>
      <c r="J30" s="15"/>
      <c r="K30" s="115" t="s">
        <v>29</v>
      </c>
      <c r="L30" s="19" t="s">
        <v>30</v>
      </c>
      <c r="M30" s="25"/>
      <c r="N30" s="9">
        <f>IF(SUM(K$35)=0,"Prod=0",SUM(L30)/SUM(K$35))</f>
        <v>0</v>
      </c>
      <c r="O30" s="335"/>
      <c r="P30" s="15"/>
      <c r="Q30" s="115" t="s">
        <v>29</v>
      </c>
      <c r="R30" s="19" t="s">
        <v>30</v>
      </c>
      <c r="S30" s="25"/>
      <c r="T30" s="9">
        <f>IF(SUM(Q$35)=0,"Prod=0",SUM(R30)/SUM(Q$35))</f>
        <v>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3.2</v>
      </c>
      <c r="G32" s="327" t="str">
        <f>CONCATENATE("[",I35,"]")</f>
        <v>[1000 t.d.m.]</v>
      </c>
      <c r="H32" s="328"/>
      <c r="I32" s="329"/>
      <c r="J32" s="28"/>
      <c r="K32" s="142" t="s">
        <v>37</v>
      </c>
      <c r="L32" s="27">
        <f>SUM(L14)+SUM(L15)+SUM(L16)+SUM(L17)+SUM(L18)+SUM(L20)+SUM(L21)+SUM(L22)+SUM(L23)+SUM(L28)+SUM(L29)+SUM(L30)</f>
        <v>95.181911999999997</v>
      </c>
      <c r="M32" s="192" t="s">
        <v>67</v>
      </c>
      <c r="N32" s="193"/>
      <c r="O32" s="194"/>
      <c r="P32" s="15"/>
      <c r="Q32" s="142" t="s">
        <v>37</v>
      </c>
      <c r="R32" s="27">
        <f>SUM(R14)+SUM(R15)+SUM(R16)+SUM(R17)+SUM(R18)+SUM(R20)+SUM(R21)+SUM(R22)+SUM(R23)+SUM(R28)+SUM(R29)+SUM(R30)</f>
        <v>5.9</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v>3.1583999999999994</v>
      </c>
      <c r="F35" s="337"/>
      <c r="G35" s="337"/>
      <c r="H35" s="338"/>
      <c r="I35" s="151" t="s">
        <v>39</v>
      </c>
      <c r="J35" s="77"/>
      <c r="K35" s="336">
        <v>95.181911999999997</v>
      </c>
      <c r="L35" s="337"/>
      <c r="M35" s="337"/>
      <c r="N35" s="338"/>
      <c r="O35" s="151" t="s">
        <v>39</v>
      </c>
      <c r="P35" s="174"/>
      <c r="Q35" s="336">
        <v>5.8990399999999985</v>
      </c>
      <c r="R35" s="337"/>
      <c r="S35" s="337"/>
      <c r="T35" s="338"/>
      <c r="U35" s="151" t="s">
        <v>39</v>
      </c>
      <c r="V35" s="174"/>
      <c r="W35" s="336" t="s">
        <v>30</v>
      </c>
      <c r="X35" s="337"/>
      <c r="Y35" s="337"/>
      <c r="Z35" s="338"/>
      <c r="AA35" s="151" t="s">
        <v>39</v>
      </c>
      <c r="AB35" s="174"/>
      <c r="AC35" s="336" t="s">
        <v>30</v>
      </c>
      <c r="AD35" s="337"/>
      <c r="AE35" s="337"/>
      <c r="AF35" s="338"/>
      <c r="AG35" s="151" t="s">
        <v>39</v>
      </c>
      <c r="AH35" s="175"/>
      <c r="AI35" s="336" t="s">
        <v>30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1</v>
      </c>
      <c r="F36" s="346"/>
      <c r="G36" s="346"/>
      <c r="H36" s="347"/>
      <c r="I36" s="153" t="s">
        <v>68</v>
      </c>
      <c r="J36" s="79"/>
      <c r="K36" s="345">
        <v>90</v>
      </c>
      <c r="L36" s="346"/>
      <c r="M36" s="346"/>
      <c r="N36" s="347"/>
      <c r="O36" s="153" t="s">
        <v>68</v>
      </c>
      <c r="P36" s="175"/>
      <c r="Q36" s="345">
        <v>5</v>
      </c>
      <c r="R36" s="346"/>
      <c r="S36" s="346"/>
      <c r="T36" s="347"/>
      <c r="U36" s="153" t="s">
        <v>68</v>
      </c>
      <c r="V36" s="176"/>
      <c r="W36" s="345" t="s">
        <v>30</v>
      </c>
      <c r="X36" s="346"/>
      <c r="Y36" s="346"/>
      <c r="Z36" s="347"/>
      <c r="AA36" s="154" t="s">
        <v>69</v>
      </c>
      <c r="AB36" s="175"/>
      <c r="AC36" s="345" t="s">
        <v>30</v>
      </c>
      <c r="AD36" s="346"/>
      <c r="AE36" s="346"/>
      <c r="AF36" s="347"/>
      <c r="AG36" s="154" t="s">
        <v>69</v>
      </c>
      <c r="AH36" s="175"/>
      <c r="AI36" s="348" t="s">
        <v>30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v>5.64</v>
      </c>
      <c r="F37" s="340"/>
      <c r="G37" s="340"/>
      <c r="H37" s="341"/>
      <c r="I37" s="156" t="s">
        <v>41</v>
      </c>
      <c r="J37" s="79"/>
      <c r="K37" s="339">
        <v>223.29676555200001</v>
      </c>
      <c r="L37" s="340"/>
      <c r="M37" s="340"/>
      <c r="N37" s="341"/>
      <c r="O37" s="157" t="s">
        <v>41</v>
      </c>
      <c r="P37" s="174"/>
      <c r="Q37" s="339">
        <v>10.533999999999999</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11</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1</v>
      </c>
      <c r="G10" s="50"/>
      <c r="H10" s="50"/>
      <c r="I10" s="51"/>
      <c r="J10" s="15"/>
      <c r="K10" s="89"/>
      <c r="L10" s="49">
        <v>0.99999999999999989</v>
      </c>
      <c r="M10" s="50"/>
      <c r="N10" s="50"/>
      <c r="O10" s="51"/>
      <c r="P10" s="170"/>
      <c r="Q10" s="89"/>
      <c r="R10" s="49">
        <v>1</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0</v>
      </c>
      <c r="G11" s="50"/>
      <c r="H11" s="50"/>
      <c r="I11" s="51"/>
      <c r="J11" s="15"/>
      <c r="K11" s="92"/>
      <c r="L11" s="52">
        <v>1.1102230246251565E-16</v>
      </c>
      <c r="M11" s="53"/>
      <c r="N11" s="50"/>
      <c r="O11" s="51"/>
      <c r="P11" s="170"/>
      <c r="Q11" s="92"/>
      <c r="R11" s="49">
        <v>0</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v>0</v>
      </c>
      <c r="G14" s="20" t="s">
        <v>21</v>
      </c>
      <c r="H14" s="9">
        <f>IF(SUM(E$35)=0,"Prod=0",SUM(F14)/SUM(E$35))</f>
        <v>0</v>
      </c>
      <c r="I14" s="304">
        <f>SUM(H14)+SUM(H15)+SUM(H16)+SUM(H17)+SUM(H18)</f>
        <v>1</v>
      </c>
      <c r="J14" s="15"/>
      <c r="K14" s="115" t="s">
        <v>29</v>
      </c>
      <c r="L14" s="19">
        <v>0</v>
      </c>
      <c r="M14" s="20" t="s">
        <v>24</v>
      </c>
      <c r="N14" s="9">
        <f>IF(SUM(K$35)=0,"Prod=0",SUM(L14)/SUM(K$35))</f>
        <v>0</v>
      </c>
      <c r="O14" s="311">
        <f>SUM(N14)+SUM(N15)+SUM(N16)+SUM(N17)+SUM(N18)</f>
        <v>1.0096767656339503E-2</v>
      </c>
      <c r="P14" s="15"/>
      <c r="Q14" s="115" t="s">
        <v>29</v>
      </c>
      <c r="R14" s="19">
        <v>0</v>
      </c>
      <c r="S14" s="20" t="s">
        <v>21</v>
      </c>
      <c r="T14" s="9">
        <f>IF(SUM(Q$35)=0,"Prod=0",SUM(R14)/SUM(Q$35))</f>
        <v>0</v>
      </c>
      <c r="U14" s="304">
        <f>SUM(T14)+SUM(T15)+SUM(T16)+SUM(T17)+SUM(T18)</f>
        <v>0</v>
      </c>
      <c r="V14" s="31"/>
      <c r="W14" s="116" t="s">
        <v>29</v>
      </c>
      <c r="X14" s="19">
        <v>0</v>
      </c>
      <c r="Y14" s="20" t="s">
        <v>18</v>
      </c>
      <c r="Z14" s="9" t="str">
        <f>IF(SUM(W$35)=0,"Prod=0",SUM(X14)/SUM(W$35))</f>
        <v>Prod=0</v>
      </c>
      <c r="AA14" s="311">
        <f>SUM(Z14)+SUM(Z15)+SUM(Z16)+SUM(Z17)+SUM(Z18)</f>
        <v>0</v>
      </c>
      <c r="AB14" s="15"/>
      <c r="AC14" s="116" t="s">
        <v>29</v>
      </c>
      <c r="AD14" s="19">
        <v>0</v>
      </c>
      <c r="AE14" s="20" t="s">
        <v>18</v>
      </c>
      <c r="AF14" s="9" t="str">
        <f>IF(SUM(AC$35)=0,"Prod=0",SUM(AD14)/SUM(AC$35))</f>
        <v>Prod=0</v>
      </c>
      <c r="AG14" s="311">
        <f>SUM(AF14)+SUM(AF15)+SUM(AF16)+SUM(AF17)+SUM(AF18)</f>
        <v>0</v>
      </c>
      <c r="AH14" s="15"/>
      <c r="AI14" s="116" t="s">
        <v>29</v>
      </c>
      <c r="AJ14" s="19">
        <v>0</v>
      </c>
      <c r="AK14" s="20" t="s">
        <v>18</v>
      </c>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80">
        <v>0.29014246799999999</v>
      </c>
      <c r="G15" s="20" t="s">
        <v>21</v>
      </c>
      <c r="H15" s="9">
        <f>IF(SUM(E$35)=0,"Prod=0",SUM(F15)/SUM(E$35))</f>
        <v>1</v>
      </c>
      <c r="I15" s="305"/>
      <c r="J15" s="15"/>
      <c r="K15" s="115" t="s">
        <v>29</v>
      </c>
      <c r="L15" s="80">
        <v>1.4</v>
      </c>
      <c r="M15" s="20" t="s">
        <v>24</v>
      </c>
      <c r="N15" s="9">
        <f>IF(SUM(K$35)=0,"Prod=0",SUM(L15)/SUM(K$35))</f>
        <v>1.0096767656339503E-2</v>
      </c>
      <c r="O15" s="312"/>
      <c r="P15" s="15"/>
      <c r="Q15" s="115" t="s">
        <v>29</v>
      </c>
      <c r="R15" s="19">
        <v>0</v>
      </c>
      <c r="S15" s="20" t="s">
        <v>21</v>
      </c>
      <c r="T15" s="9">
        <f t="shared" ref="T15:T16" si="0">IF(SUM(Q$35)=0,"Prod=0",SUM(R15)/SUM(Q$35))</f>
        <v>0</v>
      </c>
      <c r="U15" s="305"/>
      <c r="V15" s="31"/>
      <c r="W15" s="116" t="s">
        <v>29</v>
      </c>
      <c r="X15" s="19">
        <v>0</v>
      </c>
      <c r="Y15" s="20" t="s">
        <v>18</v>
      </c>
      <c r="Z15" s="9" t="str">
        <f t="shared" ref="Z15:Z16" si="1">IF(SUM(W$35)=0,"Prod=0",SUM(X15)/SUM(W$35))</f>
        <v>Prod=0</v>
      </c>
      <c r="AA15" s="312"/>
      <c r="AB15" s="15"/>
      <c r="AC15" s="116" t="s">
        <v>29</v>
      </c>
      <c r="AD15" s="19">
        <v>0</v>
      </c>
      <c r="AE15" s="20" t="s">
        <v>18</v>
      </c>
      <c r="AF15" s="9" t="str">
        <f t="shared" ref="AF15:AF16" si="2">IF(SUM(AC$35)=0,"Prod=0",SUM(AD15)/SUM(AC$35))</f>
        <v>Prod=0</v>
      </c>
      <c r="AG15" s="312"/>
      <c r="AH15" s="15"/>
      <c r="AI15" s="116" t="s">
        <v>29</v>
      </c>
      <c r="AJ15" s="19">
        <v>0</v>
      </c>
      <c r="AK15" s="20" t="s">
        <v>18</v>
      </c>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v>0</v>
      </c>
      <c r="G16" s="20" t="s">
        <v>21</v>
      </c>
      <c r="H16" s="9">
        <f>IF(SUM(E$35)=0,"Prod=0",SUM(F16)/SUM(E$35))</f>
        <v>0</v>
      </c>
      <c r="I16" s="305"/>
      <c r="J16" s="15"/>
      <c r="K16" s="115" t="s">
        <v>29</v>
      </c>
      <c r="L16" s="19">
        <v>0</v>
      </c>
      <c r="M16" s="20" t="s">
        <v>21</v>
      </c>
      <c r="N16" s="9">
        <f>IF(SUM(K$35)=0,"Prod=0",SUM(L16)/SUM(K$35))</f>
        <v>0</v>
      </c>
      <c r="O16" s="312"/>
      <c r="P16" s="15"/>
      <c r="Q16" s="115" t="s">
        <v>29</v>
      </c>
      <c r="R16" s="19">
        <v>0</v>
      </c>
      <c r="S16" s="20" t="s">
        <v>21</v>
      </c>
      <c r="T16" s="9">
        <f t="shared" si="0"/>
        <v>0</v>
      </c>
      <c r="U16" s="305"/>
      <c r="V16" s="31"/>
      <c r="W16" s="116" t="s">
        <v>29</v>
      </c>
      <c r="X16" s="19">
        <v>0</v>
      </c>
      <c r="Y16" s="20" t="s">
        <v>18</v>
      </c>
      <c r="Z16" s="9" t="str">
        <f t="shared" si="1"/>
        <v>Prod=0</v>
      </c>
      <c r="AA16" s="312"/>
      <c r="AB16" s="15"/>
      <c r="AC16" s="116" t="s">
        <v>29</v>
      </c>
      <c r="AD16" s="19">
        <v>0</v>
      </c>
      <c r="AE16" s="20" t="s">
        <v>18</v>
      </c>
      <c r="AF16" s="9" t="str">
        <f t="shared" si="2"/>
        <v>Prod=0</v>
      </c>
      <c r="AG16" s="312"/>
      <c r="AH16" s="15"/>
      <c r="AI16" s="116" t="s">
        <v>29</v>
      </c>
      <c r="AJ16" s="19">
        <v>0</v>
      </c>
      <c r="AK16" s="20" t="s">
        <v>18</v>
      </c>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v>0</v>
      </c>
      <c r="G17" s="20" t="s">
        <v>21</v>
      </c>
      <c r="H17" s="9">
        <f>IF(SUM(E$35)=0,"Prod=0",SUM(F17)/SUM(E$35))</f>
        <v>0</v>
      </c>
      <c r="I17" s="305"/>
      <c r="J17" s="15"/>
      <c r="K17" s="115" t="s">
        <v>29</v>
      </c>
      <c r="L17" s="19">
        <v>0</v>
      </c>
      <c r="M17" s="20" t="s">
        <v>21</v>
      </c>
      <c r="N17" s="9">
        <f>IF(SUM(K$35)=0,"Prod=0",SUM(L17)/SUM(K$35))</f>
        <v>0</v>
      </c>
      <c r="O17" s="312"/>
      <c r="P17" s="15"/>
      <c r="Q17" s="115" t="s">
        <v>29</v>
      </c>
      <c r="R17" s="19">
        <v>0</v>
      </c>
      <c r="S17" s="20" t="s">
        <v>21</v>
      </c>
      <c r="T17" s="9">
        <f>IF(SUM(Q$35)=0,"Prod=0",SUM(R17)/SUM(Q$35))</f>
        <v>0</v>
      </c>
      <c r="U17" s="305"/>
      <c r="V17" s="31"/>
      <c r="W17" s="116" t="s">
        <v>29</v>
      </c>
      <c r="X17" s="19">
        <v>0</v>
      </c>
      <c r="Y17" s="20" t="s">
        <v>18</v>
      </c>
      <c r="Z17" s="9" t="str">
        <f>IF(SUM(W$35)=0,"Prod=0",SUM(X17)/SUM(W$35))</f>
        <v>Prod=0</v>
      </c>
      <c r="AA17" s="312"/>
      <c r="AB17" s="15"/>
      <c r="AC17" s="116" t="s">
        <v>29</v>
      </c>
      <c r="AD17" s="19">
        <v>0</v>
      </c>
      <c r="AE17" s="20" t="s">
        <v>18</v>
      </c>
      <c r="AF17" s="9" t="str">
        <f>IF(SUM(AC$35)=0,"Prod=0",SUM(AD17)/SUM(AC$35))</f>
        <v>Prod=0</v>
      </c>
      <c r="AG17" s="312"/>
      <c r="AH17" s="15"/>
      <c r="AI17" s="116" t="s">
        <v>29</v>
      </c>
      <c r="AJ17" s="19">
        <v>0</v>
      </c>
      <c r="AK17" s="20" t="s">
        <v>18</v>
      </c>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v>0</v>
      </c>
      <c r="G18" s="20" t="s">
        <v>21</v>
      </c>
      <c r="H18" s="9">
        <f>IF(SUM(E$35)=0,"Prod=0",SUM(F18)/SUM(E$35))</f>
        <v>0</v>
      </c>
      <c r="I18" s="306"/>
      <c r="J18" s="15"/>
      <c r="K18" s="115" t="s">
        <v>29</v>
      </c>
      <c r="L18" s="19">
        <v>0</v>
      </c>
      <c r="M18" s="20" t="s">
        <v>21</v>
      </c>
      <c r="N18" s="9">
        <f>IF(SUM(K$35)=0,"Prod=0",SUM(L18)/SUM(K$35))</f>
        <v>0</v>
      </c>
      <c r="O18" s="335"/>
      <c r="P18" s="15"/>
      <c r="Q18" s="115" t="s">
        <v>29</v>
      </c>
      <c r="R18" s="19">
        <v>0</v>
      </c>
      <c r="S18" s="20" t="s">
        <v>21</v>
      </c>
      <c r="T18" s="9">
        <f>IF(SUM(Q$35)=0,"Prod=0",SUM(R18)/SUM(Q$35))</f>
        <v>0</v>
      </c>
      <c r="U18" s="306"/>
      <c r="V18" s="31"/>
      <c r="W18" s="116" t="s">
        <v>29</v>
      </c>
      <c r="X18" s="19">
        <v>0</v>
      </c>
      <c r="Y18" s="20" t="s">
        <v>18</v>
      </c>
      <c r="Z18" s="9" t="str">
        <f>IF(SUM(W$35)=0,"Prod=0",SUM(X18)/SUM(W$35))</f>
        <v>Prod=0</v>
      </c>
      <c r="AA18" s="314"/>
      <c r="AB18" s="15"/>
      <c r="AC18" s="116" t="s">
        <v>29</v>
      </c>
      <c r="AD18" s="19">
        <v>0</v>
      </c>
      <c r="AE18" s="20" t="s">
        <v>18</v>
      </c>
      <c r="AF18" s="9" t="str">
        <f>IF(SUM(AC$35)=0,"Prod=0",SUM(AD18)/SUM(AC$35))</f>
        <v>Prod=0</v>
      </c>
      <c r="AG18" s="314"/>
      <c r="AH18" s="15"/>
      <c r="AI18" s="116" t="s">
        <v>29</v>
      </c>
      <c r="AJ18" s="19">
        <v>0</v>
      </c>
      <c r="AK18" s="20" t="s">
        <v>18</v>
      </c>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v>0</v>
      </c>
      <c r="G20" s="25" t="s">
        <v>21</v>
      </c>
      <c r="H20" s="9">
        <f>IF(SUM(E$35)=0,"Prod=0",SUM(F20)/SUM(E$35))</f>
        <v>0</v>
      </c>
      <c r="I20" s="311">
        <f>SUM(H20)+SUM(H22)+SUM(H21)+SUM(H23)</f>
        <v>0</v>
      </c>
      <c r="J20" s="26"/>
      <c r="K20" s="115" t="s">
        <v>29</v>
      </c>
      <c r="L20" s="19">
        <v>0</v>
      </c>
      <c r="M20" s="25" t="s">
        <v>21</v>
      </c>
      <c r="N20" s="9">
        <f>IF(SUM(K$35)=0,"Prod=0",SUM(L20)/SUM(K$35))</f>
        <v>0</v>
      </c>
      <c r="O20" s="311">
        <f>SUM(N20)+SUM(N22)+SUM(N21)+SUM(N23)</f>
        <v>0.9899032323436604</v>
      </c>
      <c r="P20" s="15"/>
      <c r="Q20" s="115" t="s">
        <v>29</v>
      </c>
      <c r="R20" s="19">
        <v>0</v>
      </c>
      <c r="S20" s="25" t="s">
        <v>21</v>
      </c>
      <c r="T20" s="9">
        <f>IF(SUM(Q$35)=0,"Prod=0",SUM(R20)/SUM(Q$35))</f>
        <v>0</v>
      </c>
      <c r="U20" s="311">
        <f>SUM(T20)+SUM(T22)+SUM(T21)+SUM(T23)</f>
        <v>1</v>
      </c>
      <c r="V20" s="31"/>
      <c r="W20" s="116" t="s">
        <v>29</v>
      </c>
      <c r="X20" s="19">
        <v>0</v>
      </c>
      <c r="Y20" s="25" t="s">
        <v>18</v>
      </c>
      <c r="Z20" s="9" t="str">
        <f>IF(SUM(W$35)=0,"Prod=0",SUM(X20)/SUM(W$35))</f>
        <v>Prod=0</v>
      </c>
      <c r="AA20" s="311">
        <f>SUM(Z20)+SUM(Z22)+SUM(Z21)+SUM(Z23)</f>
        <v>0</v>
      </c>
      <c r="AB20" s="15"/>
      <c r="AC20" s="116" t="s">
        <v>29</v>
      </c>
      <c r="AD20" s="19">
        <v>0</v>
      </c>
      <c r="AE20" s="25" t="s">
        <v>18</v>
      </c>
      <c r="AF20" s="9" t="str">
        <f>IF(SUM(AC$35)=0,"Prod=0",SUM(AD20)/SUM(AC$35))</f>
        <v>Prod=0</v>
      </c>
      <c r="AG20" s="311">
        <f>SUM(AF20)+SUM(AF22)+SUM(AF21)+SUM(AF23)</f>
        <v>0</v>
      </c>
      <c r="AH20" s="15"/>
      <c r="AI20" s="116" t="s">
        <v>29</v>
      </c>
      <c r="AJ20" s="19">
        <v>0</v>
      </c>
      <c r="AK20" s="25" t="s">
        <v>18</v>
      </c>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v>0</v>
      </c>
      <c r="G21" s="25" t="s">
        <v>21</v>
      </c>
      <c r="H21" s="9">
        <f>IF(SUM(E$35)=0,"Prod=0",SUM(F21)/SUM(E$35))</f>
        <v>0</v>
      </c>
      <c r="I21" s="312"/>
      <c r="J21" s="26"/>
      <c r="K21" s="115" t="s">
        <v>29</v>
      </c>
      <c r="L21" s="80">
        <v>137.25823673985164</v>
      </c>
      <c r="M21" s="25" t="s">
        <v>21</v>
      </c>
      <c r="N21" s="9">
        <f>IF(SUM(K$35)=0,"Prod=0",SUM(L21)/SUM(K$35))</f>
        <v>0.9899032323436604</v>
      </c>
      <c r="O21" s="312"/>
      <c r="P21" s="15"/>
      <c r="Q21" s="115" t="s">
        <v>29</v>
      </c>
      <c r="R21" s="80">
        <v>8.154441959938211</v>
      </c>
      <c r="S21" s="25" t="s">
        <v>21</v>
      </c>
      <c r="T21" s="9">
        <f>IF(SUM(Q$35)=0,"Prod=0",SUM(R21)/SUM(Q$35))</f>
        <v>0.84463110284112164</v>
      </c>
      <c r="U21" s="312"/>
      <c r="V21" s="31"/>
      <c r="W21" s="116" t="s">
        <v>29</v>
      </c>
      <c r="X21" s="19">
        <v>0</v>
      </c>
      <c r="Y21" s="25" t="s">
        <v>18</v>
      </c>
      <c r="Z21" s="9" t="str">
        <f>IF(SUM(W$35)=0,"Prod=0",SUM(X21)/SUM(W$35))</f>
        <v>Prod=0</v>
      </c>
      <c r="AA21" s="312"/>
      <c r="AB21" s="15"/>
      <c r="AC21" s="116" t="s">
        <v>29</v>
      </c>
      <c r="AD21" s="19">
        <v>0</v>
      </c>
      <c r="AE21" s="25" t="s">
        <v>18</v>
      </c>
      <c r="AF21" s="9" t="str">
        <f>IF(SUM(AC$35)=0,"Prod=0",SUM(AD21)/SUM(AC$35))</f>
        <v>Prod=0</v>
      </c>
      <c r="AG21" s="312"/>
      <c r="AH21" s="15"/>
      <c r="AI21" s="116" t="s">
        <v>29</v>
      </c>
      <c r="AJ21" s="19">
        <v>0</v>
      </c>
      <c r="AK21" s="25" t="s">
        <v>18</v>
      </c>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v>0</v>
      </c>
      <c r="G22" s="25" t="s">
        <v>21</v>
      </c>
      <c r="H22" s="9">
        <f>IF(SUM(E$35)=0,"Prod=0",SUM(F22)/SUM(E$35))</f>
        <v>0</v>
      </c>
      <c r="I22" s="313"/>
      <c r="J22" s="15"/>
      <c r="K22" s="115" t="s">
        <v>29</v>
      </c>
      <c r="L22" s="19">
        <v>0</v>
      </c>
      <c r="M22" s="25" t="s">
        <v>21</v>
      </c>
      <c r="N22" s="9">
        <f>IF(SUM(K$35)=0,"Prod=0",SUM(L22)/SUM(K$35))</f>
        <v>0</v>
      </c>
      <c r="O22" s="312"/>
      <c r="P22" s="15"/>
      <c r="Q22" s="115" t="s">
        <v>29</v>
      </c>
      <c r="R22" s="80">
        <v>1.5</v>
      </c>
      <c r="S22" s="25" t="s">
        <v>24</v>
      </c>
      <c r="T22" s="9">
        <f>IF(SUM(Q$35)=0,"Prod=0",SUM(R22)/SUM(Q$35))</f>
        <v>0.15536889715887836</v>
      </c>
      <c r="U22" s="313"/>
      <c r="V22" s="31"/>
      <c r="W22" s="116" t="s">
        <v>29</v>
      </c>
      <c r="X22" s="19">
        <v>0</v>
      </c>
      <c r="Y22" s="25" t="s">
        <v>18</v>
      </c>
      <c r="Z22" s="9" t="str">
        <f>IF(SUM(W$35)=0,"Prod=0",SUM(X22)/SUM(W$35))</f>
        <v>Prod=0</v>
      </c>
      <c r="AA22" s="313"/>
      <c r="AB22" s="15"/>
      <c r="AC22" s="116" t="s">
        <v>29</v>
      </c>
      <c r="AD22" s="19">
        <v>0</v>
      </c>
      <c r="AE22" s="25" t="s">
        <v>18</v>
      </c>
      <c r="AF22" s="9" t="str">
        <f>IF(SUM(AC$35)=0,"Prod=0",SUM(AD22)/SUM(AC$35))</f>
        <v>Prod=0</v>
      </c>
      <c r="AG22" s="313"/>
      <c r="AH22" s="15"/>
      <c r="AI22" s="116" t="s">
        <v>29</v>
      </c>
      <c r="AJ22" s="19">
        <v>0</v>
      </c>
      <c r="AK22" s="25" t="s">
        <v>18</v>
      </c>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v>0</v>
      </c>
      <c r="G23" s="25" t="s">
        <v>21</v>
      </c>
      <c r="H23" s="9">
        <f>IF(SUM(E$35)=0,"Prod=0",SUM(F23)/SUM(E$35))</f>
        <v>0</v>
      </c>
      <c r="I23" s="314"/>
      <c r="J23" s="15"/>
      <c r="K23" s="115" t="s">
        <v>29</v>
      </c>
      <c r="L23" s="19">
        <v>0</v>
      </c>
      <c r="M23" s="25" t="s">
        <v>21</v>
      </c>
      <c r="N23" s="9">
        <f>IF(SUM(K$35)=0,"Prod=0",SUM(L23)/SUM(K$35))</f>
        <v>0</v>
      </c>
      <c r="O23" s="335"/>
      <c r="P23" s="15"/>
      <c r="Q23" s="115" t="s">
        <v>29</v>
      </c>
      <c r="R23" s="19">
        <v>0</v>
      </c>
      <c r="S23" s="25" t="s">
        <v>21</v>
      </c>
      <c r="T23" s="9">
        <f>IF(SUM(Q$35)=0,"Prod=0",SUM(R23)/SUM(Q$35))</f>
        <v>0</v>
      </c>
      <c r="U23" s="314"/>
      <c r="V23" s="31"/>
      <c r="W23" s="116" t="s">
        <v>29</v>
      </c>
      <c r="X23" s="19">
        <v>0</v>
      </c>
      <c r="Y23" s="25" t="s">
        <v>18</v>
      </c>
      <c r="Z23" s="9" t="str">
        <f>IF(SUM(W$35)=0,"Prod=0",SUM(X23)/SUM(W$35))</f>
        <v>Prod=0</v>
      </c>
      <c r="AA23" s="314"/>
      <c r="AB23" s="15"/>
      <c r="AC23" s="116" t="s">
        <v>29</v>
      </c>
      <c r="AD23" s="19">
        <v>0</v>
      </c>
      <c r="AE23" s="25" t="s">
        <v>18</v>
      </c>
      <c r="AF23" s="9" t="str">
        <f>IF(SUM(AC$35)=0,"Prod=0",SUM(AD23)/SUM(AC$35))</f>
        <v>Prod=0</v>
      </c>
      <c r="AG23" s="314"/>
      <c r="AH23" s="15"/>
      <c r="AI23" s="116" t="s">
        <v>29</v>
      </c>
      <c r="AJ23" s="19">
        <v>0</v>
      </c>
      <c r="AK23" s="25" t="s">
        <v>18</v>
      </c>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v>0</v>
      </c>
      <c r="G28" s="25" t="s">
        <v>21</v>
      </c>
      <c r="H28" s="9">
        <f>IF(SUM(E$35)=0,"Prod=0",SUM(F28)/SUM(E$35))</f>
        <v>0</v>
      </c>
      <c r="I28" s="311">
        <f>SUM(H28)+SUM(H29)+SUM(H30)</f>
        <v>0</v>
      </c>
      <c r="J28" s="15"/>
      <c r="K28" s="115" t="s">
        <v>29</v>
      </c>
      <c r="L28" s="19">
        <v>0</v>
      </c>
      <c r="M28" s="25" t="s">
        <v>21</v>
      </c>
      <c r="N28" s="9">
        <f>IF(SUM(K$35)=0,"Prod=0",SUM(L28)/SUM(K$35))</f>
        <v>0</v>
      </c>
      <c r="O28" s="311">
        <f>SUM(N28)+SUM(N29)+SUM(N30)</f>
        <v>0</v>
      </c>
      <c r="P28" s="15"/>
      <c r="Q28" s="115" t="s">
        <v>29</v>
      </c>
      <c r="R28" s="19">
        <v>0</v>
      </c>
      <c r="S28" s="25" t="s">
        <v>21</v>
      </c>
      <c r="T28" s="9">
        <f>IF(SUM(Q$35)=0,"Prod=0",SUM(R28)/SUM(Q$35))</f>
        <v>0</v>
      </c>
      <c r="U28" s="311">
        <f>SUM(T28)+SUM(T29)+SUM(T30)</f>
        <v>0</v>
      </c>
      <c r="V28" s="15"/>
      <c r="W28" s="116" t="s">
        <v>29</v>
      </c>
      <c r="X28" s="19">
        <v>0</v>
      </c>
      <c r="Y28" s="25" t="s">
        <v>18</v>
      </c>
      <c r="Z28" s="9" t="str">
        <f>IF(SUM(W$35)=0,"Prod=0",SUM(X28)/SUM(W$35))</f>
        <v>Prod=0</v>
      </c>
      <c r="AA28" s="311">
        <f>SUM(Z28)+SUM(Z29)+SUM(Z30)</f>
        <v>0</v>
      </c>
      <c r="AB28" s="15"/>
      <c r="AC28" s="116" t="s">
        <v>29</v>
      </c>
      <c r="AD28" s="19">
        <v>0</v>
      </c>
      <c r="AE28" s="25" t="s">
        <v>18</v>
      </c>
      <c r="AF28" s="9" t="str">
        <f>IF(SUM(AC$35)=0,"Prod=0",SUM(AD28)/SUM(AC$35))</f>
        <v>Prod=0</v>
      </c>
      <c r="AG28" s="311">
        <f>SUM(AF28)+SUM(AF29)+SUM(AF30)</f>
        <v>0</v>
      </c>
      <c r="AH28" s="15"/>
      <c r="AI28" s="116" t="s">
        <v>29</v>
      </c>
      <c r="AJ28" s="19">
        <v>0</v>
      </c>
      <c r="AK28" s="25" t="s">
        <v>18</v>
      </c>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v>0</v>
      </c>
      <c r="G29" s="25" t="s">
        <v>21</v>
      </c>
      <c r="H29" s="9">
        <f>IF(SUM(E$35)=0,"Prod=0",SUM(F29)/SUM(E$35))</f>
        <v>0</v>
      </c>
      <c r="I29" s="312"/>
      <c r="J29" s="15"/>
      <c r="K29" s="115" t="s">
        <v>29</v>
      </c>
      <c r="L29" s="19">
        <v>0</v>
      </c>
      <c r="M29" s="25" t="s">
        <v>21</v>
      </c>
      <c r="N29" s="9">
        <f>IF(SUM(K$35)=0,"Prod=0",SUM(L29)/SUM(K$35))</f>
        <v>0</v>
      </c>
      <c r="O29" s="312"/>
      <c r="P29" s="15"/>
      <c r="Q29" s="115" t="s">
        <v>29</v>
      </c>
      <c r="R29" s="19">
        <v>0</v>
      </c>
      <c r="S29" s="25" t="s">
        <v>21</v>
      </c>
      <c r="T29" s="9">
        <f>IF(SUM(Q$35)=0,"Prod=0",SUM(R29)/SUM(Q$35))</f>
        <v>0</v>
      </c>
      <c r="U29" s="312"/>
      <c r="V29" s="15"/>
      <c r="W29" s="116" t="s">
        <v>29</v>
      </c>
      <c r="X29" s="19">
        <v>0</v>
      </c>
      <c r="Y29" s="25" t="s">
        <v>18</v>
      </c>
      <c r="Z29" s="9" t="str">
        <f>IF(SUM(W$35)=0,"Prod=0",SUM(X29)/SUM(W$35))</f>
        <v>Prod=0</v>
      </c>
      <c r="AA29" s="312"/>
      <c r="AB29" s="15"/>
      <c r="AC29" s="116" t="s">
        <v>29</v>
      </c>
      <c r="AD29" s="19">
        <v>0</v>
      </c>
      <c r="AE29" s="25" t="s">
        <v>18</v>
      </c>
      <c r="AF29" s="9" t="str">
        <f>IF(SUM(AC$35)=0,"Prod=0",SUM(AD29)/SUM(AC$35))</f>
        <v>Prod=0</v>
      </c>
      <c r="AG29" s="312"/>
      <c r="AH29" s="15"/>
      <c r="AI29" s="116" t="s">
        <v>29</v>
      </c>
      <c r="AJ29" s="19">
        <v>0</v>
      </c>
      <c r="AK29" s="25" t="s">
        <v>18</v>
      </c>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v>0</v>
      </c>
      <c r="G30" s="25" t="s">
        <v>21</v>
      </c>
      <c r="H30" s="9">
        <f>IF(SUM(E$35)=0,"Prod=0",SUM(F30)/SUM(E$35))</f>
        <v>0</v>
      </c>
      <c r="I30" s="314"/>
      <c r="J30" s="15"/>
      <c r="K30" s="115" t="s">
        <v>29</v>
      </c>
      <c r="L30" s="19">
        <v>0</v>
      </c>
      <c r="M30" s="25" t="s">
        <v>21</v>
      </c>
      <c r="N30" s="9">
        <f>IF(SUM(K$35)=0,"Prod=0",SUM(L30)/SUM(K$35))</f>
        <v>0</v>
      </c>
      <c r="O30" s="335"/>
      <c r="P30" s="15"/>
      <c r="Q30" s="115" t="s">
        <v>29</v>
      </c>
      <c r="R30" s="19">
        <v>0</v>
      </c>
      <c r="S30" s="25" t="s">
        <v>21</v>
      </c>
      <c r="T30" s="9">
        <f>IF(SUM(Q$35)=0,"Prod=0",SUM(R30)/SUM(Q$35))</f>
        <v>0</v>
      </c>
      <c r="U30" s="314"/>
      <c r="V30" s="15"/>
      <c r="W30" s="116" t="s">
        <v>29</v>
      </c>
      <c r="X30" s="19">
        <v>0</v>
      </c>
      <c r="Y30" s="25" t="s">
        <v>18</v>
      </c>
      <c r="Z30" s="9" t="str">
        <f>IF(SUM(W$35)=0,"Prod=0",SUM(X30)/SUM(W$35))</f>
        <v>Prod=0</v>
      </c>
      <c r="AA30" s="314"/>
      <c r="AB30" s="15"/>
      <c r="AC30" s="116" t="s">
        <v>29</v>
      </c>
      <c r="AD30" s="19">
        <v>0</v>
      </c>
      <c r="AE30" s="25" t="s">
        <v>18</v>
      </c>
      <c r="AF30" s="9" t="str">
        <f>IF(SUM(AC$35)=0,"Prod=0",SUM(AD30)/SUM(AC$35))</f>
        <v>Prod=0</v>
      </c>
      <c r="AG30" s="314"/>
      <c r="AH30" s="31"/>
      <c r="AI30" s="116" t="s">
        <v>29</v>
      </c>
      <c r="AJ30" s="19">
        <v>0</v>
      </c>
      <c r="AK30" s="25" t="s">
        <v>18</v>
      </c>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0.29014246799999999</v>
      </c>
      <c r="G32" s="327" t="str">
        <f>CONCATENATE("[",I35,"]")</f>
        <v>[1000 t.d.m.]</v>
      </c>
      <c r="H32" s="328"/>
      <c r="I32" s="329"/>
      <c r="J32" s="28"/>
      <c r="K32" s="142" t="s">
        <v>37</v>
      </c>
      <c r="L32" s="27">
        <f>SUM(L14)+SUM(L15)+SUM(L16)+SUM(L17)+SUM(L18)+SUM(L20)+SUM(L21)+SUM(L22)+SUM(L23)+SUM(L28)+SUM(L29)+SUM(L30)</f>
        <v>138.65823673985165</v>
      </c>
      <c r="M32" s="192" t="s">
        <v>67</v>
      </c>
      <c r="N32" s="193"/>
      <c r="O32" s="194"/>
      <c r="P32" s="15"/>
      <c r="Q32" s="142" t="s">
        <v>37</v>
      </c>
      <c r="R32" s="27">
        <f>SUM(R14)+SUM(R15)+SUM(R16)+SUM(R17)+SUM(R18)+SUM(R20)+SUM(R21)+SUM(R22)+SUM(R23)+SUM(R28)+SUM(R29)+SUM(R30)</f>
        <v>9.654441959938211</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v>0.29014246799999999</v>
      </c>
      <c r="F35" s="337"/>
      <c r="G35" s="337"/>
      <c r="H35" s="338"/>
      <c r="I35" s="151" t="s">
        <v>39</v>
      </c>
      <c r="J35" s="77"/>
      <c r="K35" s="336">
        <v>138.65823673985165</v>
      </c>
      <c r="L35" s="337"/>
      <c r="M35" s="337"/>
      <c r="N35" s="338"/>
      <c r="O35" s="151" t="s">
        <v>39</v>
      </c>
      <c r="P35" s="174"/>
      <c r="Q35" s="336">
        <v>9.654441959938211</v>
      </c>
      <c r="R35" s="337"/>
      <c r="S35" s="337"/>
      <c r="T35" s="338"/>
      <c r="U35" s="151" t="s">
        <v>39</v>
      </c>
      <c r="V35" s="174"/>
      <c r="W35" s="336">
        <v>0</v>
      </c>
      <c r="X35" s="337"/>
      <c r="Y35" s="337"/>
      <c r="Z35" s="338"/>
      <c r="AA35" s="151" t="s">
        <v>39</v>
      </c>
      <c r="AB35" s="174"/>
      <c r="AC35" s="336">
        <v>0</v>
      </c>
      <c r="AD35" s="337"/>
      <c r="AE35" s="337"/>
      <c r="AF35" s="338"/>
      <c r="AG35" s="151" t="s">
        <v>39</v>
      </c>
      <c r="AH35" s="175"/>
      <c r="AI35" s="336">
        <v>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0.11</v>
      </c>
      <c r="F36" s="346"/>
      <c r="G36" s="346"/>
      <c r="H36" s="347"/>
      <c r="I36" s="153" t="s">
        <v>68</v>
      </c>
      <c r="J36" s="79"/>
      <c r="K36" s="345">
        <v>121.56096858172168</v>
      </c>
      <c r="L36" s="346"/>
      <c r="M36" s="346"/>
      <c r="N36" s="347"/>
      <c r="O36" s="153" t="s">
        <v>68</v>
      </c>
      <c r="P36" s="175"/>
      <c r="Q36" s="345">
        <v>9.1999999999999993</v>
      </c>
      <c r="R36" s="346"/>
      <c r="S36" s="346"/>
      <c r="T36" s="347"/>
      <c r="U36" s="153" t="s">
        <v>68</v>
      </c>
      <c r="V36" s="176"/>
      <c r="W36" s="345">
        <v>0</v>
      </c>
      <c r="X36" s="346"/>
      <c r="Y36" s="346"/>
      <c r="Z36" s="347"/>
      <c r="AA36" s="154" t="s">
        <v>69</v>
      </c>
      <c r="AB36" s="175"/>
      <c r="AC36" s="345">
        <v>0</v>
      </c>
      <c r="AD36" s="346"/>
      <c r="AE36" s="346"/>
      <c r="AF36" s="347"/>
      <c r="AG36" s="154" t="s">
        <v>69</v>
      </c>
      <c r="AH36" s="175"/>
      <c r="AI36" s="348">
        <v>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v>0.52733999999999992</v>
      </c>
      <c r="F37" s="340"/>
      <c r="G37" s="340"/>
      <c r="H37" s="341"/>
      <c r="I37" s="156" t="s">
        <v>41</v>
      </c>
      <c r="J37" s="79"/>
      <c r="K37" s="339">
        <v>252.01424343847989</v>
      </c>
      <c r="L37" s="340"/>
      <c r="M37" s="340"/>
      <c r="N37" s="341"/>
      <c r="O37" s="157" t="s">
        <v>41</v>
      </c>
      <c r="P37" s="174"/>
      <c r="Q37" s="339">
        <v>17.547150054413322</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75</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0.59999999999999987</v>
      </c>
      <c r="G10" s="50"/>
      <c r="H10" s="50"/>
      <c r="I10" s="51"/>
      <c r="J10" s="15"/>
      <c r="K10" s="89"/>
      <c r="L10" s="49">
        <v>0.51044953015210093</v>
      </c>
      <c r="M10" s="50"/>
      <c r="N10" s="50"/>
      <c r="O10" s="51"/>
      <c r="P10" s="170"/>
      <c r="Q10" s="89"/>
      <c r="R10" s="49">
        <v>0</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0.40000000000000013</v>
      </c>
      <c r="G11" s="50"/>
      <c r="H11" s="50"/>
      <c r="I11" s="51"/>
      <c r="J11" s="15"/>
      <c r="K11" s="92"/>
      <c r="L11" s="52">
        <v>0.48955046984789907</v>
      </c>
      <c r="M11" s="53"/>
      <c r="N11" s="50"/>
      <c r="O11" s="51"/>
      <c r="P11" s="170"/>
      <c r="Q11" s="92"/>
      <c r="R11" s="49">
        <v>1</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t="s">
        <v>30</v>
      </c>
      <c r="G14" s="20"/>
      <c r="H14" s="9">
        <f>IF(SUM(E$35)=0,"Prod=0",SUM(F14)/SUM(E$35))</f>
        <v>0</v>
      </c>
      <c r="I14" s="304">
        <f>SUM(H14)+SUM(H15)+SUM(H16)+SUM(H17)+SUM(H18)</f>
        <v>0.59999999999999987</v>
      </c>
      <c r="J14" s="15"/>
      <c r="K14" s="115" t="s">
        <v>29</v>
      </c>
      <c r="L14" s="19" t="s">
        <v>30</v>
      </c>
      <c r="M14" s="20"/>
      <c r="N14" s="9">
        <f>IF(SUM(K$35)=0,"Prod=0",SUM(L14)/SUM(K$35))</f>
        <v>0</v>
      </c>
      <c r="O14" s="311">
        <f>SUM(N14)+SUM(N15)+SUM(N16)+SUM(N17)+SUM(N18)</f>
        <v>0.25522476507605046</v>
      </c>
      <c r="P14" s="15"/>
      <c r="Q14" s="115" t="s">
        <v>29</v>
      </c>
      <c r="R14" s="19" t="s">
        <v>30</v>
      </c>
      <c r="S14" s="20"/>
      <c r="T14" s="9" t="str">
        <f>IF(SUM(Q$35)=0,"Prod=0",SUM(R14)/SUM(Q$35))</f>
        <v>Prod=0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80">
        <v>7.0556399999999995</v>
      </c>
      <c r="G15" s="20" t="s">
        <v>25</v>
      </c>
      <c r="H15" s="9">
        <f>IF(SUM(E$35)=0,"Prod=0",SUM(F15)/SUM(E$35))</f>
        <v>0.59999999999999987</v>
      </c>
      <c r="I15" s="305"/>
      <c r="J15" s="15"/>
      <c r="K15" s="115" t="s">
        <v>29</v>
      </c>
      <c r="L15" s="80">
        <v>88.479737208000003</v>
      </c>
      <c r="M15" s="20" t="s">
        <v>24</v>
      </c>
      <c r="N15" s="9">
        <f>IF(SUM(K$35)=0,"Prod=0",SUM(L15)/SUM(K$35))</f>
        <v>0.25522476507605046</v>
      </c>
      <c r="O15" s="312"/>
      <c r="P15" s="15"/>
      <c r="Q15" s="115" t="s">
        <v>29</v>
      </c>
      <c r="R15" s="19" t="s">
        <v>30</v>
      </c>
      <c r="S15" s="20"/>
      <c r="T15" s="9" t="str">
        <f t="shared" ref="T15:T16" si="0">IF(SUM(Q$35)=0,"Prod=0",SUM(R15)/SUM(Q$35))</f>
        <v>Prod=0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f>IF(SUM(E$35)=0,"Prod=0",SUM(F16)/SUM(E$35))</f>
        <v>0</v>
      </c>
      <c r="I16" s="305"/>
      <c r="J16" s="15"/>
      <c r="K16" s="115" t="s">
        <v>29</v>
      </c>
      <c r="L16" s="19" t="s">
        <v>30</v>
      </c>
      <c r="M16" s="20"/>
      <c r="N16" s="9">
        <f>IF(SUM(K$35)=0,"Prod=0",SUM(L16)/SUM(K$35))</f>
        <v>0</v>
      </c>
      <c r="O16" s="312"/>
      <c r="P16" s="15"/>
      <c r="Q16" s="115" t="s">
        <v>29</v>
      </c>
      <c r="R16" s="19" t="s">
        <v>30</v>
      </c>
      <c r="S16" s="20"/>
      <c r="T16" s="9" t="str">
        <f t="shared" si="0"/>
        <v>Prod=0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t="s">
        <v>30</v>
      </c>
      <c r="G17" s="20"/>
      <c r="H17" s="9">
        <f>IF(SUM(E$35)=0,"Prod=0",SUM(F17)/SUM(E$35))</f>
        <v>0</v>
      </c>
      <c r="I17" s="305"/>
      <c r="J17" s="15"/>
      <c r="K17" s="115" t="s">
        <v>29</v>
      </c>
      <c r="L17" s="19" t="s">
        <v>30</v>
      </c>
      <c r="M17" s="20"/>
      <c r="N17" s="9">
        <f>IF(SUM(K$35)=0,"Prod=0",SUM(L17)/SUM(K$35))</f>
        <v>0</v>
      </c>
      <c r="O17" s="312"/>
      <c r="P17" s="15"/>
      <c r="Q17" s="115" t="s">
        <v>29</v>
      </c>
      <c r="R17" s="19" t="s">
        <v>30</v>
      </c>
      <c r="S17" s="20"/>
      <c r="T17" s="9" t="str">
        <f>IF(SUM(Q$35)=0,"Prod=0",SUM(R17)/SUM(Q$35))</f>
        <v>Prod=0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f>IF(SUM(E$35)=0,"Prod=0",SUM(F18)/SUM(E$35))</f>
        <v>0</v>
      </c>
      <c r="I18" s="306"/>
      <c r="J18" s="15"/>
      <c r="K18" s="115" t="s">
        <v>29</v>
      </c>
      <c r="L18" s="19" t="s">
        <v>30</v>
      </c>
      <c r="M18" s="20"/>
      <c r="N18" s="9">
        <f>IF(SUM(K$35)=0,"Prod=0",SUM(L18)/SUM(K$35))</f>
        <v>0</v>
      </c>
      <c r="O18" s="335"/>
      <c r="P18" s="15"/>
      <c r="Q18" s="115" t="s">
        <v>29</v>
      </c>
      <c r="R18" s="19" t="s">
        <v>30</v>
      </c>
      <c r="S18" s="20"/>
      <c r="T18" s="9" t="str">
        <f>IF(SUM(Q$35)=0,"Prod=0",SUM(R18)/SUM(Q$35))</f>
        <v>Prod=0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f>IF(SUM(E$35)=0,"Prod=0",SUM(F20)/SUM(E$35))</f>
        <v>0</v>
      </c>
      <c r="I20" s="311">
        <f>SUM(H20)+SUM(H22)+SUM(H21)+SUM(H23)</f>
        <v>0</v>
      </c>
      <c r="J20" s="26"/>
      <c r="K20" s="115" t="s">
        <v>29</v>
      </c>
      <c r="L20" s="80">
        <v>88.479737208000003</v>
      </c>
      <c r="M20" s="25" t="s">
        <v>24</v>
      </c>
      <c r="N20" s="9">
        <f>IF(SUM(K$35)=0,"Prod=0",SUM(L20)/SUM(K$35))</f>
        <v>0.25522476507605046</v>
      </c>
      <c r="O20" s="311">
        <f>SUM(N20)+SUM(N22)+SUM(N21)+SUM(N23)</f>
        <v>0.25522476507605046</v>
      </c>
      <c r="P20" s="15"/>
      <c r="Q20" s="115" t="s">
        <v>29</v>
      </c>
      <c r="R20" s="19" t="s">
        <v>30</v>
      </c>
      <c r="S20" s="25"/>
      <c r="T20" s="9" t="str">
        <f>IF(SUM(Q$35)=0,"Prod=0",SUM(R20)/SUM(Q$35))</f>
        <v>Prod=0</v>
      </c>
      <c r="U20" s="311">
        <f>SUM(T20)+SUM(T22)+SUM(T21)+SUM(T23)</f>
        <v>0</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t="s">
        <v>30</v>
      </c>
      <c r="G21" s="25"/>
      <c r="H21" s="9">
        <f>IF(SUM(E$35)=0,"Prod=0",SUM(F21)/SUM(E$35))</f>
        <v>0</v>
      </c>
      <c r="I21" s="312"/>
      <c r="J21" s="26"/>
      <c r="K21" s="115" t="s">
        <v>29</v>
      </c>
      <c r="L21" s="19" t="s">
        <v>30</v>
      </c>
      <c r="M21" s="25"/>
      <c r="N21" s="9">
        <f>IF(SUM(K$35)=0,"Prod=0",SUM(L21)/SUM(K$35))</f>
        <v>0</v>
      </c>
      <c r="O21" s="312"/>
      <c r="P21" s="15"/>
      <c r="Q21" s="115" t="s">
        <v>29</v>
      </c>
      <c r="R21" s="19" t="s">
        <v>30</v>
      </c>
      <c r="S21" s="25"/>
      <c r="T21" s="9" t="str">
        <f>IF(SUM(Q$35)=0,"Prod=0",SUM(R21)/SUM(Q$35))</f>
        <v>Prod=0</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f>IF(SUM(E$35)=0,"Prod=0",SUM(F22)/SUM(E$35))</f>
        <v>0</v>
      </c>
      <c r="I22" s="313"/>
      <c r="J22" s="15"/>
      <c r="K22" s="115" t="s">
        <v>29</v>
      </c>
      <c r="L22" s="19" t="s">
        <v>30</v>
      </c>
      <c r="M22" s="25"/>
      <c r="N22" s="9">
        <f>IF(SUM(K$35)=0,"Prod=0",SUM(L22)/SUM(K$35))</f>
        <v>0</v>
      </c>
      <c r="O22" s="312"/>
      <c r="P22" s="15"/>
      <c r="Q22" s="115" t="s">
        <v>29</v>
      </c>
      <c r="R22" s="19" t="s">
        <v>30</v>
      </c>
      <c r="S22" s="25"/>
      <c r="T22" s="9" t="str">
        <f>IF(SUM(Q$35)=0,"Prod=0",SUM(R22)/SUM(Q$35))</f>
        <v>Prod=0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f>IF(SUM(E$35)=0,"Prod=0",SUM(F23)/SUM(E$35))</f>
        <v>0</v>
      </c>
      <c r="I23" s="314"/>
      <c r="J23" s="15"/>
      <c r="K23" s="115" t="s">
        <v>29</v>
      </c>
      <c r="L23" s="19" t="s">
        <v>30</v>
      </c>
      <c r="M23" s="25"/>
      <c r="N23" s="9">
        <f>IF(SUM(K$35)=0,"Prod=0",SUM(L23)/SUM(K$35))</f>
        <v>0</v>
      </c>
      <c r="O23" s="335"/>
      <c r="P23" s="15"/>
      <c r="Q23" s="115" t="s">
        <v>29</v>
      </c>
      <c r="R23" s="19" t="s">
        <v>30</v>
      </c>
      <c r="S23" s="25"/>
      <c r="T23" s="9" t="str">
        <f>IF(SUM(Q$35)=0,"Prod=0",SUM(R23)/SUM(Q$35))</f>
        <v>Prod=0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f>IF(SUM(E$35)=0,"Prod=0",SUM(F28)/SUM(E$35))</f>
        <v>0</v>
      </c>
      <c r="I28" s="311">
        <f>SUM(H28)+SUM(H29)+SUM(H30)</f>
        <v>0</v>
      </c>
      <c r="J28" s="15"/>
      <c r="K28" s="115" t="s">
        <v>29</v>
      </c>
      <c r="L28" s="19" t="s">
        <v>30</v>
      </c>
      <c r="M28" s="25"/>
      <c r="N28" s="9">
        <f>IF(SUM(K$35)=0,"Prod=0",SUM(L28)/SUM(K$35))</f>
        <v>0</v>
      </c>
      <c r="O28" s="311">
        <f>SUM(N28)+SUM(N29)+SUM(N30)</f>
        <v>0</v>
      </c>
      <c r="P28" s="15"/>
      <c r="Q28" s="115" t="s">
        <v>29</v>
      </c>
      <c r="R28" s="19" t="s">
        <v>30</v>
      </c>
      <c r="S28" s="25"/>
      <c r="T28" s="9" t="str">
        <f>IF(SUM(Q$35)=0,"Prod=0",SUM(R28)/SUM(Q$35))</f>
        <v>Prod=0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f>IF(SUM(E$35)=0,"Prod=0",SUM(F29)/SUM(E$35))</f>
        <v>0</v>
      </c>
      <c r="I29" s="312"/>
      <c r="J29" s="15"/>
      <c r="K29" s="115" t="s">
        <v>29</v>
      </c>
      <c r="L29" s="19" t="s">
        <v>30</v>
      </c>
      <c r="M29" s="25"/>
      <c r="N29" s="9">
        <f>IF(SUM(K$35)=0,"Prod=0",SUM(L29)/SUM(K$35))</f>
        <v>0</v>
      </c>
      <c r="O29" s="312"/>
      <c r="P29" s="15"/>
      <c r="Q29" s="115" t="s">
        <v>29</v>
      </c>
      <c r="R29" s="19" t="s">
        <v>30</v>
      </c>
      <c r="S29" s="25"/>
      <c r="T29" s="9" t="str">
        <f>IF(SUM(Q$35)=0,"Prod=0",SUM(R29)/SUM(Q$35))</f>
        <v>Prod=0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f>IF(SUM(E$35)=0,"Prod=0",SUM(F30)/SUM(E$35))</f>
        <v>0</v>
      </c>
      <c r="I30" s="314"/>
      <c r="J30" s="15"/>
      <c r="K30" s="115" t="s">
        <v>29</v>
      </c>
      <c r="L30" s="19" t="s">
        <v>30</v>
      </c>
      <c r="M30" s="25"/>
      <c r="N30" s="9">
        <f>IF(SUM(K$35)=0,"Prod=0",SUM(L30)/SUM(K$35))</f>
        <v>0</v>
      </c>
      <c r="O30" s="335"/>
      <c r="P30" s="15"/>
      <c r="Q30" s="115" t="s">
        <v>29</v>
      </c>
      <c r="R30" s="19" t="s">
        <v>30</v>
      </c>
      <c r="S30" s="25"/>
      <c r="T30" s="9" t="str">
        <f>IF(SUM(Q$35)=0,"Prod=0",SUM(R30)/SUM(Q$35))</f>
        <v>Prod=0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7.0556399999999995</v>
      </c>
      <c r="G32" s="327" t="str">
        <f>CONCATENATE("[",I35,"]")</f>
        <v>[1000 t.d.m.]</v>
      </c>
      <c r="H32" s="328"/>
      <c r="I32" s="329"/>
      <c r="J32" s="28"/>
      <c r="K32" s="142" t="s">
        <v>37</v>
      </c>
      <c r="L32" s="27">
        <f>SUM(L14)+SUM(L15)+SUM(L16)+SUM(L17)+SUM(L18)+SUM(L20)+SUM(L21)+SUM(L22)+SUM(L23)+SUM(L28)+SUM(L29)+SUM(L30)</f>
        <v>176.95947441600001</v>
      </c>
      <c r="M32" s="192" t="s">
        <v>67</v>
      </c>
      <c r="N32" s="193"/>
      <c r="O32" s="194"/>
      <c r="P32" s="15"/>
      <c r="Q32" s="142" t="s">
        <v>37</v>
      </c>
      <c r="R32" s="27">
        <f>SUM(R14)+SUM(R15)+SUM(R16)+SUM(R17)+SUM(R18)+SUM(R20)+SUM(R21)+SUM(R22)+SUM(R23)+SUM(R28)+SUM(R29)+SUM(R30)</f>
        <v>0</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v>11.759400000000001</v>
      </c>
      <c r="F35" s="337"/>
      <c r="G35" s="337"/>
      <c r="H35" s="338"/>
      <c r="I35" s="151" t="s">
        <v>39</v>
      </c>
      <c r="J35" s="77"/>
      <c r="K35" s="336">
        <v>346.67379234000003</v>
      </c>
      <c r="L35" s="337"/>
      <c r="M35" s="337"/>
      <c r="N35" s="338"/>
      <c r="O35" s="151" t="s">
        <v>39</v>
      </c>
      <c r="P35" s="174"/>
      <c r="Q35" s="336" t="s">
        <v>30</v>
      </c>
      <c r="R35" s="337"/>
      <c r="S35" s="337"/>
      <c r="T35" s="338"/>
      <c r="U35" s="151" t="s">
        <v>39</v>
      </c>
      <c r="V35" s="174"/>
      <c r="W35" s="336" t="s">
        <v>30</v>
      </c>
      <c r="X35" s="337"/>
      <c r="Y35" s="337"/>
      <c r="Z35" s="338"/>
      <c r="AA35" s="151" t="s">
        <v>39</v>
      </c>
      <c r="AB35" s="174"/>
      <c r="AC35" s="336" t="s">
        <v>30</v>
      </c>
      <c r="AD35" s="337"/>
      <c r="AE35" s="337"/>
      <c r="AF35" s="338"/>
      <c r="AG35" s="151" t="s">
        <v>39</v>
      </c>
      <c r="AH35" s="175"/>
      <c r="AI35" s="336" t="s">
        <v>30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5</v>
      </c>
      <c r="F36" s="346"/>
      <c r="G36" s="346"/>
      <c r="H36" s="347"/>
      <c r="I36" s="153" t="s">
        <v>68</v>
      </c>
      <c r="J36" s="79"/>
      <c r="K36" s="345">
        <v>354.37</v>
      </c>
      <c r="L36" s="346"/>
      <c r="M36" s="346"/>
      <c r="N36" s="347"/>
      <c r="O36" s="153" t="s">
        <v>68</v>
      </c>
      <c r="P36" s="175"/>
      <c r="Q36" s="345">
        <v>0</v>
      </c>
      <c r="R36" s="346"/>
      <c r="S36" s="346"/>
      <c r="T36" s="347"/>
      <c r="U36" s="153" t="s">
        <v>68</v>
      </c>
      <c r="V36" s="176"/>
      <c r="W36" s="345" t="s">
        <v>30</v>
      </c>
      <c r="X36" s="346"/>
      <c r="Y36" s="346"/>
      <c r="Z36" s="347"/>
      <c r="AA36" s="154" t="s">
        <v>69</v>
      </c>
      <c r="AB36" s="175"/>
      <c r="AC36" s="345" t="s">
        <v>30</v>
      </c>
      <c r="AD36" s="346"/>
      <c r="AE36" s="346"/>
      <c r="AF36" s="347"/>
      <c r="AG36" s="154" t="s">
        <v>69</v>
      </c>
      <c r="AH36" s="175"/>
      <c r="AI36" s="348" t="s">
        <v>30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v>28.2</v>
      </c>
      <c r="F37" s="340"/>
      <c r="G37" s="340"/>
      <c r="H37" s="341"/>
      <c r="I37" s="156" t="s">
        <v>41</v>
      </c>
      <c r="J37" s="79"/>
      <c r="K37" s="339">
        <v>831.35202000000004</v>
      </c>
      <c r="L37" s="340"/>
      <c r="M37" s="340"/>
      <c r="N37" s="341"/>
      <c r="O37" s="157" t="s">
        <v>41</v>
      </c>
      <c r="P37" s="174"/>
      <c r="Q37" s="339" t="s">
        <v>30</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5"/>
  <sheetViews>
    <sheetView zoomScale="70" zoomScaleNormal="70" workbookViewId="0">
      <selection activeCell="C4" sqref="C4"/>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78</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330">
        <f>IF(IF(((SUM(I14)+SUM(I20)+SUM(I28)+SUM(I24))&gt;(SUM(H14)+SUM(H17)+SUM(H18)+SUM(H20)+SUM(H21)+SUM(H22)+SUM(H23)+SUM(H24)+SUM(H25)+SUM(H26)+SUM(H28)+SUM(H29)+SUM(H30))),(SUM(I14)+SUM(I20)+SUM(I28)+SUM(I24)),(((SUM(H14)+SUM(H17)+SUM(H18)+SUM(H20)+SUM(H21)+SUM(H22)+SUM(H23)+SUM(H24)+SUM(H25)+SUM(H26)+SUM(H28)+SUM(H29)+SUM(H30)))))&gt;1.1,"Volumes submitted be-",(IF(((SUM(I14)+SUM(I20)+SUM(I28)+SUM(I24))&gt;(SUM(H14)+SUM(H17)+SUM(H18)+SUM(H20)+SUM(H21)+SUM(H22)+SUM(H23)+SUM(H24)+SUM(H25)+SUM(H26)+SUM(H28)+SUM(H29)+SUM(H30))),(SUM(I14)+SUM(I20)+SUM(I28)+SUM(I24)),(((SUM(H14)+SUM(H17)+SUM(H18)+SUM(H20)+SUM(H21)+SUM(H22)+SUM(H23)+SUM(H24)+SUM(H25)+SUM(H26)+SUM(H28)+SUM(H29)+SUM(H30)))))))</f>
        <v>0.98369366461749941</v>
      </c>
      <c r="G10" s="331"/>
      <c r="H10" s="331"/>
      <c r="I10" s="332"/>
      <c r="J10" s="15"/>
      <c r="K10" s="200"/>
      <c r="L10" s="330">
        <f>IF(IF(((SUM(O14)+SUM(O20)+SUM(O28)+SUM(O24))&gt;(SUM(N14)+SUM(N17)+SUM(N18)+SUM(N20)+SUM(N21)+SUM(N22)+SUM(N23)+SUM(N24)+SUM(N25)+SUM(N26)+SUM(N28)+SUM(N29)+SUM(N30))),(SUM(O14)+SUM(O20)+SUM(O28)+SUM(O24)),(((SUM(N14)+SUM(N17)+SUM(N18)+SUM(N20)+SUM(N21)+SUM(N22)+SUM(N23)+SUM(N24)+SUM(N25)+SUM(N26)+SUM(N28)+SUM(N29)+SUM(N30)))))&gt;1.1,"Volumes submitted be-",(IF(((SUM(O14)+SUM(O20)+SUM(O28)+SUM(O24))&gt;(SUM(N14)+SUM(N17)+SUM(N18)+SUM(N20)+SUM(N21)+SUM(N22)+SUM(N23)+SUM(N24)+SUM(N25)+SUM(N26)+SUM(N28)+SUM(N29)+SUM(N30))),(SUM(O14)+SUM(O20)+SUM(O28)+SUM(O24)),(((SUM(N14)+SUM(N17)+SUM(N18)+SUM(N20)+SUM(N21)+SUM(N22)+SUM(N23)+SUM(N24)+SUM(N25)+SUM(N26)+SUM(N28)+SUM(N29)+SUM(N30)))))))</f>
        <v>0.96609740101274233</v>
      </c>
      <c r="M10" s="331"/>
      <c r="N10" s="331"/>
      <c r="O10" s="332"/>
      <c r="P10" s="243"/>
      <c r="Q10" s="200"/>
      <c r="R10" s="330">
        <f>IF(IF(((SUM(U14)+SUM(U20)+SUM(U28)+SUM(U24))&gt;(SUM(T14)+SUM(T17)+SUM(T18)+SUM(T20)+SUM(T21)+SUM(T22)+SUM(T23)+SUM(T24)+SUM(T25)+SUM(T26)+SUM(T28)+SUM(T29)+SUM(T30))),(SUM(U14)+SUM(U20)+SUM(U28)+SUM(U24)),(((SUM(T14)+SUM(T17)+SUM(T18)+SUM(T20)+SUM(T21)+SUM(T22)+SUM(T23)+SUM(T24)+SUM(T25)+SUM(T26)+SUM(T28)+SUM(T29)+SUM(T30)))))&gt;1.1,"Volumes submitted be-",(IF(((SUM(U14)+SUM(U20)+SUM(U28)+SUM(U24))&gt;(SUM(T14)+SUM(T17)+SUM(T18)+SUM(T20)+SUM(T21)+SUM(T22)+SUM(T23)+SUM(T24)+SUM(T25)+SUM(T26)+SUM(T28)+SUM(T29)+SUM(T30))),(SUM(U14)+SUM(U20)+SUM(U28)+SUM(U24)),(((SUM(T14)+SUM(T17)+SUM(T18)+SUM(T20)+SUM(T21)+SUM(T22)+SUM(T23)+SUM(T24)+SUM(T25)+SUM(T26)+SUM(T28)+SUM(T29)+SUM(T30)))))))</f>
        <v>0.92310424672299818</v>
      </c>
      <c r="S10" s="331"/>
      <c r="T10" s="331"/>
      <c r="U10" s="332"/>
      <c r="V10" s="293"/>
      <c r="W10" s="200"/>
      <c r="X10" s="330">
        <f>IF(IF(((SUM(AA14)+SUM(AA20)+SUM(AA28)+SUM(AA24))&gt;(SUM(Z14)+SUM(Z17)+SUM(Z18)+SUM(Z20)+SUM(Z21)+SUM(Z22)+SUM(Z23)+SUM(Z24)+SUM(Z25)+SUM(Z26)+SUM(Z28)+SUM(Z29)+SUM(Z30))),(SUM(AA14)+SUM(AA20)+SUM(AA28)+SUM(AA24)),(((SUM(Z14)+SUM(Z17)+SUM(Z18)+SUM(Z20)+SUM(Z21)+SUM(Z22)+SUM(Z23)+SUM(Z24)+SUM(Z25)+SUM(Z26)+SUM(Z28)+SUM(Z29)+SUM(Z30)))))&gt;1.1,"Volumes submitted be-",(IF(((SUM(AA14)+SUM(AA20)+SUM(AA28)+SUM(AA24))&gt;(SUM(Z14)+SUM(Z17)+SUM(Z18)+SUM(Z20)+SUM(Z21)+SUM(Z22)+SUM(Z23)+SUM(Z24)+SUM(Z25)+SUM(Z26)+SUM(Z28)+SUM(Z29)+SUM(Z30))),(SUM(AA14)+SUM(AA20)+SUM(AA28)+SUM(AA24)),(((SUM(Z14)+SUM(Z17)+SUM(Z18)+SUM(Z20)+SUM(Z21)+SUM(Z22)+SUM(Z23)+SUM(Z24)+SUM(Z25)+SUM(Z26)+SUM(Z28)+SUM(Z29)+SUM(Z30)))))))</f>
        <v>0</v>
      </c>
      <c r="Y10" s="331"/>
      <c r="Z10" s="331"/>
      <c r="AA10" s="332"/>
      <c r="AB10" s="243"/>
      <c r="AC10" s="200"/>
      <c r="AD10" s="330">
        <f>IF(IF(((SUM(AG14)+SUM(AG20)+SUM(AG28)+SUM(AG24))&gt;(SUM(AF14)+SUM(AF17)+SUM(AF18)+SUM(AF20)+SUM(AF21)+SUM(AF22)+SUM(AF23)+SUM(AF24)+SUM(AF25)+SUM(AF26)+SUM(AF28)+SUM(AF29)+SUM(AF30))),(SUM(AG14)+SUM(AG20)+SUM(AG28)+SUM(AG24)),(((SUM(AF14)+SUM(AF17)+SUM(AF18)+SUM(AF20)+SUM(AF21)+SUM(AF22)+SUM(AF23)+SUM(AF24)+SUM(AF25)+SUM(AF26)+SUM(AF28)+SUM(AF29)+SUM(AF30)))))&gt;1.1,"Volumes submitted be-",(IF(((SUM(AG14)+SUM(AG20)+SUM(AG28)+SUM(AG24))&gt;(SUM(AF14)+SUM(AF17)+SUM(AF18)+SUM(AF20)+SUM(AF21)+SUM(AF22)+SUM(AF23)+SUM(AF24)+SUM(AF25)+SUM(AF26)+SUM(AF28)+SUM(AF29)+SUM(AF30))),(SUM(AG14)+SUM(AG20)+SUM(AG28)+SUM(AG24)),(((SUM(AF14)+SUM(AF17)+SUM(AF18)+SUM(AF20)+SUM(AF21)+SUM(AF22)+SUM(AF23)+SUM(AF24)+SUM(AF25)+SUM(AF26)+SUM(AF28)+SUM(AF29)+SUM(AF30)))))))</f>
        <v>1</v>
      </c>
      <c r="AE10" s="331"/>
      <c r="AF10" s="331"/>
      <c r="AG10" s="332"/>
      <c r="AH10" s="243"/>
      <c r="AI10" s="200"/>
      <c r="AJ10" s="330">
        <f>IF(IF(((SUM(AM14)+SUM(AM20)+SUM(AM28)+SUM(AM24))&gt;(SUM(AL14)+SUM(AL17)+SUM(AL18)+SUM(AL20)+SUM(AL21)+SUM(AL22)+SUM(AL23)+SUM(AL24)+SUM(AL25)+SUM(AL26)+SUM(AL28)+SUM(AL29)+SUM(AL30))),(SUM(AM14)+SUM(AM20)+SUM(AM28)+SUM(AM24)),(((SUM(AL14)+SUM(AL17)+SUM(AL18)+SUM(AL20)+SUM(AL21)+SUM(AL22)+SUM(AL23)+SUM(AL24)+SUM(AL25)+SUM(AL26)+SUM(AL28)+SUM(AL29)+SUM(AL30)))))&gt;1.1,"Volumes submitted be-",(IF(((SUM(AM14)+SUM(AM20)+SUM(AM28)+SUM(AM24))&gt;(SUM(AL14)+SUM(AL17)+SUM(AL18)+SUM(AL20)+SUM(AL21)+SUM(AL22)+SUM(AL23)+SUM(AL24)+SUM(AL25)+SUM(AL26)+SUM(AL28)+SUM(AL29)+SUM(AL30))),(SUM(AM14)+SUM(AM20)+SUM(AM28)+SUM(AM24)),(((SUM(AL14)+SUM(AL17)+SUM(AL18)+SUM(AL20)+SUM(AL21)+SUM(AL22)+SUM(AL23)+SUM(AL24)+SUM(AL25)+SUM(AL26)+SUM(AL28)+SUM(AL29)+SUM(AL30)))))))</f>
        <v>0</v>
      </c>
      <c r="AK10" s="331"/>
      <c r="AL10" s="331"/>
      <c r="AM10" s="332"/>
      <c r="AN10" s="170"/>
      <c r="AO10" s="90"/>
      <c r="AP10" s="88"/>
      <c r="AQ10" s="91"/>
      <c r="AR10" s="55">
        <v>0</v>
      </c>
      <c r="AS10" s="183"/>
      <c r="AY10" s="87" t="s">
        <v>21</v>
      </c>
      <c r="AZ10" s="84" t="s">
        <v>22</v>
      </c>
    </row>
    <row r="11" spans="1:52" ht="16.5" customHeight="1" thickBot="1" x14ac:dyDescent="0.3">
      <c r="A11" s="10"/>
      <c r="B11" s="184" t="s">
        <v>23</v>
      </c>
      <c r="C11" s="185"/>
      <c r="D11" s="88"/>
      <c r="E11" s="92"/>
      <c r="F11" s="330">
        <f>IF(F10=0,1,IF(SUM(F10)&gt;0,1-F10,"low exceed production"))</f>
        <v>1.6306335382500592E-2</v>
      </c>
      <c r="G11" s="331"/>
      <c r="H11" s="331"/>
      <c r="I11" s="332"/>
      <c r="J11" s="15"/>
      <c r="K11" s="201"/>
      <c r="L11" s="333">
        <f>IF(L10=0,1,IF(SUM(L10)&gt;0,1-L10,"low exceed production"))</f>
        <v>3.3902598987257671E-2</v>
      </c>
      <c r="M11" s="334"/>
      <c r="N11" s="331"/>
      <c r="O11" s="332"/>
      <c r="P11" s="243"/>
      <c r="Q11" s="201"/>
      <c r="R11" s="330">
        <f>IF(R10=0,1,IF(SUM(R10)&gt;0,1-R10,"low exceed production"))</f>
        <v>7.6895753277001822E-2</v>
      </c>
      <c r="S11" s="331"/>
      <c r="T11" s="331"/>
      <c r="U11" s="332"/>
      <c r="V11" s="293"/>
      <c r="W11" s="201"/>
      <c r="X11" s="330">
        <f>IF(X10=0,1,IF(SUM(X10)&gt;0,1-X10,"low exceed production"))</f>
        <v>1</v>
      </c>
      <c r="Y11" s="331"/>
      <c r="Z11" s="331"/>
      <c r="AA11" s="332"/>
      <c r="AB11" s="243"/>
      <c r="AC11" s="201"/>
      <c r="AD11" s="330">
        <f>IF(AD10=0,1,IF(SUM(AD10)&gt;0,1-AD10,"low exceed production"))</f>
        <v>0</v>
      </c>
      <c r="AE11" s="331"/>
      <c r="AF11" s="331"/>
      <c r="AG11" s="332"/>
      <c r="AH11" s="243"/>
      <c r="AI11" s="201"/>
      <c r="AJ11" s="330">
        <f>IF(AJ10=0,1,IF(SUM(AJ10)&gt;0,1-AJ10,"low exceed production"))</f>
        <v>1</v>
      </c>
      <c r="AK11" s="331"/>
      <c r="AL11" s="331"/>
      <c r="AM11" s="332"/>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80">
        <f>SUM(Bosnia!F14,Canada!F14,Croatia!F14,Cyprus!F14,Finland!F14,France!F14,Ireland!F14,Netherlands!F14,Serbia!F14,Slovenia!F14,Switzerland!F14,UK!F14)</f>
        <v>124.17999999999999</v>
      </c>
      <c r="G14" s="20"/>
      <c r="H14" s="9">
        <f>IF(SUM(E$35)=0,"Prod=0",SUM(F14)/SUM(E$35))</f>
        <v>0.431233820429897</v>
      </c>
      <c r="I14" s="304">
        <f>SUM(H14)+SUM(H15)+SUM(H16)+SUM(H17)+SUM(H18)</f>
        <v>0.70449251175420635</v>
      </c>
      <c r="J14" s="15"/>
      <c r="K14" s="115" t="s">
        <v>29</v>
      </c>
      <c r="L14" s="80">
        <f>SUM(Bosnia!L14,Canada!L14,Croatia!L14,Cyprus!L14,Finland!L14,France!L14,Ireland!L14,Netherlands!L14,Serbia!L14,Slovenia!L14,Switzerland!L14,UK!L14)</f>
        <v>484.16681526600007</v>
      </c>
      <c r="M14" s="20"/>
      <c r="N14" s="9">
        <f>IF(SUM(K$35)=0,"Prod=0",SUM(L14)/SUM(K$35))</f>
        <v>9.52696450719481E-2</v>
      </c>
      <c r="O14" s="304">
        <f>SUM(N14)+SUM(N15)+SUM(N16)+SUM(N17)+SUM(N18)</f>
        <v>0.20465885593050817</v>
      </c>
      <c r="P14" s="15"/>
      <c r="Q14" s="115" t="s">
        <v>29</v>
      </c>
      <c r="R14" s="80">
        <f>SUM(Bosnia!R14,Canada!R14,Croatia!R14,Cyprus!R14,Finland!R14,France!R14,Ireland!R14,Netherlands!R14,Serbia!R14,Slovenia!R14,Switzerland!R14,UK!R14)</f>
        <v>0</v>
      </c>
      <c r="S14" s="20"/>
      <c r="T14" s="9">
        <f>IF(SUM(Q$35)=0,"Prod=0",SUM(R14)/SUM(Q$35))</f>
        <v>0</v>
      </c>
      <c r="U14" s="304">
        <f>SUM(T14)+SUM(T15)+SUM(T16)+SUM(T17)+SUM(T18)</f>
        <v>0</v>
      </c>
      <c r="V14" s="31"/>
      <c r="W14" s="116" t="s">
        <v>29</v>
      </c>
      <c r="X14" s="80">
        <f>SUM(Bosnia!X14,Canada!X14,Croatia!X14,Cyprus!X14,Finland!X14,France!X14,Ireland!X14,Netherlands!X14,Serbia!X14,Slovenia!X14,Switzerland!X14,UK!X14)</f>
        <v>0</v>
      </c>
      <c r="Y14" s="20"/>
      <c r="Z14" s="9" t="str">
        <f>IF(SUM(W$35)=0,"Prod=0",SUM(X14)/SUM(W$35))</f>
        <v>Prod=0</v>
      </c>
      <c r="AA14" s="304">
        <f>SUM(Z14)+SUM(Z15)+SUM(Z16)+SUM(Z17)+SUM(Z18)</f>
        <v>0</v>
      </c>
      <c r="AB14" s="15"/>
      <c r="AC14" s="116" t="s">
        <v>29</v>
      </c>
      <c r="AD14" s="80">
        <f>SUM(Bosnia!AD14,Canada!AD14,Croatia!AD14,Cyprus!AD14,Finland!AD14,France!AD14,Ireland!AD14,Netherlands!AD14,Serbia!AD14,Slovenia!AD14,Switzerland!AD14,UK!AD14)</f>
        <v>0</v>
      </c>
      <c r="AE14" s="20"/>
      <c r="AF14" s="9">
        <f>IF(SUM(AC$35)=0,"Prod=0",SUM(AD14)/SUM(AC$35))</f>
        <v>0</v>
      </c>
      <c r="AG14" s="304">
        <f>SUM(AF14)+SUM(AF15)+SUM(AF16)+SUM(AF17)+SUM(AF18)</f>
        <v>0</v>
      </c>
      <c r="AH14" s="15"/>
      <c r="AI14" s="116" t="s">
        <v>29</v>
      </c>
      <c r="AJ14" s="80">
        <f>SUM(Bosnia!AJ14,Canada!AJ14,Croatia!AJ14,Cyprus!AJ14,Finland!AJ14,France!AJ14,Ireland!AJ14,Netherlands!AJ14,Serbia!AJ14,Slovenia!AJ14,Switzerland!AJ14,UK!AJ14)</f>
        <v>0</v>
      </c>
      <c r="AK14" s="20"/>
      <c r="AL14" s="9" t="str">
        <f>IF(SUM(AI$35)=0,"Prod=0",SUM(AJ14)/SUM(AI$35))</f>
        <v>Prod=0</v>
      </c>
      <c r="AM14" s="304">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80">
        <f>SUM(Bosnia!F15,Canada!F15,Croatia!F15,Cyprus!F15,Finland!F15,France!F15,Ireland!F15,Netherlands!F15,Serbia!F15,Slovenia!F15,Switzerland!F15,UK!F15)</f>
        <v>22.865782467999999</v>
      </c>
      <c r="G15" s="20"/>
      <c r="H15" s="9">
        <f t="shared" ref="H15:H16" si="0">IF(SUM(E$35)=0,"Prod=0",SUM(F15)/SUM(E$35))</f>
        <v>7.9404885897846667E-2</v>
      </c>
      <c r="I15" s="305"/>
      <c r="J15" s="15"/>
      <c r="K15" s="115" t="s">
        <v>29</v>
      </c>
      <c r="L15" s="80">
        <f>SUM(Bosnia!L15,Canada!L15,Croatia!L15,Cyprus!L15,Finland!L15,France!L15,Ireland!L15,Netherlands!L15,Serbia!L15,Slovenia!L15,Switzerland!L15,UK!L15)</f>
        <v>555.92340882400003</v>
      </c>
      <c r="M15" s="20"/>
      <c r="N15" s="9">
        <f t="shared" ref="N15:N16" si="1">IF(SUM(K$35)=0,"Prod=0",SUM(L15)/SUM(K$35))</f>
        <v>0.10938921085856007</v>
      </c>
      <c r="O15" s="305"/>
      <c r="P15" s="15"/>
      <c r="Q15" s="115" t="s">
        <v>29</v>
      </c>
      <c r="R15" s="80">
        <f>SUM(Bosnia!R15,Canada!R15,Croatia!R15,Cyprus!R15,Finland!R15,France!R15,Ireland!R15,Netherlands!R15,Serbia!R15,Slovenia!R15,Switzerland!R15,UK!R15)</f>
        <v>0</v>
      </c>
      <c r="S15" s="20"/>
      <c r="T15" s="9">
        <f t="shared" ref="T15:T16" si="2">IF(SUM(Q$35)=0,"Prod=0",SUM(R15)/SUM(Q$35))</f>
        <v>0</v>
      </c>
      <c r="U15" s="305"/>
      <c r="V15" s="31"/>
      <c r="W15" s="116" t="s">
        <v>29</v>
      </c>
      <c r="X15" s="80">
        <f>SUM(Bosnia!X15,Canada!X15,Croatia!X15,Cyprus!X15,Finland!X15,France!X15,Ireland!X15,Netherlands!X15,Serbia!X15,Slovenia!X15,Switzerland!X15,UK!X15)</f>
        <v>0</v>
      </c>
      <c r="Y15" s="20"/>
      <c r="Z15" s="9" t="str">
        <f t="shared" ref="Z15:Z16" si="3">IF(SUM(W$35)=0,"Prod=0",SUM(X15)/SUM(W$35))</f>
        <v>Prod=0</v>
      </c>
      <c r="AA15" s="305"/>
      <c r="AB15" s="15"/>
      <c r="AC15" s="116" t="s">
        <v>29</v>
      </c>
      <c r="AD15" s="80">
        <f>SUM(Bosnia!AD15,Canada!AD15,Croatia!AD15,Cyprus!AD15,Finland!AD15,France!AD15,Ireland!AD15,Netherlands!AD15,Serbia!AD15,Slovenia!AD15,Switzerland!AD15,UK!AD15)</f>
        <v>0</v>
      </c>
      <c r="AE15" s="20"/>
      <c r="AF15" s="9">
        <f t="shared" ref="AF15:AF16" si="4">IF(SUM(AC$35)=0,"Prod=0",SUM(AD15)/SUM(AC$35))</f>
        <v>0</v>
      </c>
      <c r="AG15" s="305"/>
      <c r="AH15" s="15"/>
      <c r="AI15" s="116" t="s">
        <v>29</v>
      </c>
      <c r="AJ15" s="80">
        <f>SUM(Bosnia!AJ15,Canada!AJ15,Croatia!AJ15,Cyprus!AJ15,Finland!AJ15,France!AJ15,Ireland!AJ15,Netherlands!AJ15,Serbia!AJ15,Slovenia!AJ15,Switzerland!AJ15,UK!AJ15)</f>
        <v>0</v>
      </c>
      <c r="AK15" s="20"/>
      <c r="AL15" s="9" t="str">
        <f t="shared" ref="AL15:AL16" si="5">IF(SUM(AI$35)=0,"Prod=0",SUM(AJ15)/SUM(AI$35))</f>
        <v>Prod=0</v>
      </c>
      <c r="AM15" s="305"/>
      <c r="AN15" s="15"/>
      <c r="AO15" s="117"/>
      <c r="AP15" s="23"/>
      <c r="AQ15" s="22"/>
      <c r="AR15" s="58"/>
      <c r="AS15" s="60"/>
    </row>
    <row r="16" spans="1:52" ht="26.25" customHeight="1" thickBot="1" x14ac:dyDescent="0.3">
      <c r="A16" s="172"/>
      <c r="B16" s="307" t="s">
        <v>57</v>
      </c>
      <c r="C16" s="113" t="s">
        <v>28</v>
      </c>
      <c r="D16" s="114"/>
      <c r="E16" s="115" t="s">
        <v>29</v>
      </c>
      <c r="F16" s="80">
        <f>SUM(Bosnia!F16,Canada!F16,Croatia!F16,Cyprus!F16,Finland!F16,France!F16,Ireland!F16,Netherlands!F16,Serbia!F16,Slovenia!F16,Switzerland!F16,UK!F16)</f>
        <v>0</v>
      </c>
      <c r="G16" s="20"/>
      <c r="H16" s="9">
        <f t="shared" si="0"/>
        <v>0</v>
      </c>
      <c r="I16" s="305"/>
      <c r="J16" s="15"/>
      <c r="K16" s="115" t="s">
        <v>29</v>
      </c>
      <c r="L16" s="80">
        <f>SUM(Bosnia!L16,Canada!L16,Croatia!L16,Cyprus!L16,Finland!L16,France!L16,Ireland!L16,Netherlands!L16,Serbia!L16,Slovenia!L16,Switzerland!L16,UK!L16)</f>
        <v>0</v>
      </c>
      <c r="M16" s="20"/>
      <c r="N16" s="9">
        <f t="shared" si="1"/>
        <v>0</v>
      </c>
      <c r="O16" s="305"/>
      <c r="P16" s="15"/>
      <c r="Q16" s="115" t="s">
        <v>29</v>
      </c>
      <c r="R16" s="80">
        <f>SUM(Bosnia!R16,Canada!R16,Croatia!R16,Cyprus!R16,Finland!R16,France!R16,Ireland!R16,Netherlands!R16,Serbia!R16,Slovenia!R16,Switzerland!R16,UK!R16)</f>
        <v>0</v>
      </c>
      <c r="S16" s="20"/>
      <c r="T16" s="9">
        <f t="shared" si="2"/>
        <v>0</v>
      </c>
      <c r="U16" s="305"/>
      <c r="V16" s="31"/>
      <c r="W16" s="116" t="s">
        <v>29</v>
      </c>
      <c r="X16" s="80">
        <f>SUM(Bosnia!X16,Canada!X16,Croatia!X16,Cyprus!X16,Finland!X16,France!X16,Ireland!X16,Netherlands!X16,Serbia!X16,Slovenia!X16,Switzerland!X16,UK!X16)</f>
        <v>0</v>
      </c>
      <c r="Y16" s="20"/>
      <c r="Z16" s="9" t="str">
        <f t="shared" si="3"/>
        <v>Prod=0</v>
      </c>
      <c r="AA16" s="305"/>
      <c r="AB16" s="15"/>
      <c r="AC16" s="116" t="s">
        <v>29</v>
      </c>
      <c r="AD16" s="80">
        <f>SUM(Bosnia!AD16,Canada!AD16,Croatia!AD16,Cyprus!AD16,Finland!AD16,France!AD16,Ireland!AD16,Netherlands!AD16,Serbia!AD16,Slovenia!AD16,Switzerland!AD16,UK!AD16)</f>
        <v>0</v>
      </c>
      <c r="AE16" s="20"/>
      <c r="AF16" s="9">
        <f t="shared" si="4"/>
        <v>0</v>
      </c>
      <c r="AG16" s="305"/>
      <c r="AH16" s="15"/>
      <c r="AI16" s="116" t="s">
        <v>29</v>
      </c>
      <c r="AJ16" s="80">
        <f>SUM(Bosnia!AJ16,Canada!AJ16,Croatia!AJ16,Cyprus!AJ16,Finland!AJ16,France!AJ16,Ireland!AJ16,Netherlands!AJ16,Serbia!AJ16,Slovenia!AJ16,Switzerland!AJ16,UK!AJ16)</f>
        <v>0</v>
      </c>
      <c r="AK16" s="20"/>
      <c r="AL16" s="9" t="str">
        <f t="shared" si="5"/>
        <v>Prod=0</v>
      </c>
      <c r="AM16" s="305"/>
      <c r="AN16" s="15"/>
      <c r="AO16" s="117"/>
      <c r="AP16" s="23"/>
      <c r="AQ16" s="22"/>
      <c r="AR16" s="58"/>
      <c r="AS16" s="60"/>
    </row>
    <row r="17" spans="1:45" s="5" customFormat="1" ht="26.25" customHeight="1" thickBot="1" x14ac:dyDescent="0.3">
      <c r="A17" s="172"/>
      <c r="B17" s="308"/>
      <c r="C17" s="113" t="s">
        <v>31</v>
      </c>
      <c r="D17" s="114"/>
      <c r="E17" s="115" t="s">
        <v>29</v>
      </c>
      <c r="F17" s="80">
        <f>SUM(Bosnia!F17,Canada!F17,Croatia!F17,Cyprus!F17,Finland!F17,France!F17,Ireland!F17,Netherlands!F17,Serbia!F17,Slovenia!F17,Switzerland!F17,UK!F17)</f>
        <v>55.6</v>
      </c>
      <c r="G17" s="20"/>
      <c r="H17" s="9">
        <f>IF(SUM(E$35)=0,"Prod=0",SUM(F17)/SUM(E$35))</f>
        <v>0.19307940421889414</v>
      </c>
      <c r="I17" s="305"/>
      <c r="J17" s="15"/>
      <c r="K17" s="115" t="s">
        <v>29</v>
      </c>
      <c r="L17" s="80">
        <f>SUM(Bosnia!L17,Canada!L17,Croatia!L17,Cyprus!L17,Finland!L17,France!L17,Ireland!L17,Netherlands!L17,Serbia!L17,Slovenia!L17,Switzerland!L17,UK!L17)</f>
        <v>0</v>
      </c>
      <c r="M17" s="20"/>
      <c r="N17" s="9">
        <f>IF(SUM(K$35)=0,"Prod=0",SUM(L17)/SUM(K$35))</f>
        <v>0</v>
      </c>
      <c r="O17" s="305"/>
      <c r="P17" s="15"/>
      <c r="Q17" s="115" t="s">
        <v>29</v>
      </c>
      <c r="R17" s="80">
        <f>SUM(Bosnia!R17,Canada!R17,Croatia!R17,Cyprus!R17,Finland!R17,France!R17,Ireland!R17,Netherlands!R17,Serbia!R17,Slovenia!R17,Switzerland!R17,UK!R17)</f>
        <v>0</v>
      </c>
      <c r="S17" s="20"/>
      <c r="T17" s="9">
        <f>IF(SUM(Q$35)=0,"Prod=0",SUM(R17)/SUM(Q$35))</f>
        <v>0</v>
      </c>
      <c r="U17" s="305"/>
      <c r="V17" s="31"/>
      <c r="W17" s="116" t="s">
        <v>29</v>
      </c>
      <c r="X17" s="80">
        <f>SUM(Bosnia!X17,Canada!X17,Croatia!X17,Cyprus!X17,Finland!X17,France!X17,Ireland!X17,Netherlands!X17,Serbia!X17,Slovenia!X17,Switzerland!X17,UK!X17)</f>
        <v>0</v>
      </c>
      <c r="Y17" s="20"/>
      <c r="Z17" s="9" t="str">
        <f>IF(SUM(W$35)=0,"Prod=0",SUM(X17)/SUM(W$35))</f>
        <v>Prod=0</v>
      </c>
      <c r="AA17" s="305"/>
      <c r="AB17" s="15"/>
      <c r="AC17" s="116" t="s">
        <v>29</v>
      </c>
      <c r="AD17" s="80">
        <f>SUM(Bosnia!AD17,Canada!AD17,Croatia!AD17,Cyprus!AD17,Finland!AD17,France!AD17,Ireland!AD17,Netherlands!AD17,Serbia!AD17,Slovenia!AD17,Switzerland!AD17,UK!AD17)</f>
        <v>0</v>
      </c>
      <c r="AE17" s="20"/>
      <c r="AF17" s="9">
        <f>IF(SUM(AC$35)=0,"Prod=0",SUM(AD17)/SUM(AC$35))</f>
        <v>0</v>
      </c>
      <c r="AG17" s="305"/>
      <c r="AH17" s="15"/>
      <c r="AI17" s="116" t="s">
        <v>29</v>
      </c>
      <c r="AJ17" s="80">
        <f>SUM(Bosnia!AJ17,Canada!AJ17,Croatia!AJ17,Cyprus!AJ17,Finland!AJ17,France!AJ17,Ireland!AJ17,Netherlands!AJ17,Serbia!AJ17,Slovenia!AJ17,Switzerland!AJ17,UK!AJ17)</f>
        <v>0</v>
      </c>
      <c r="AK17" s="20"/>
      <c r="AL17" s="9" t="str">
        <f>IF(SUM(AI$35)=0,"Prod=0",SUM(AJ17)/SUM(AI$35))</f>
        <v>Prod=0</v>
      </c>
      <c r="AM17" s="305"/>
      <c r="AN17" s="15"/>
      <c r="AO17" s="117" t="s">
        <v>29</v>
      </c>
      <c r="AP17" s="23"/>
      <c r="AQ17" s="22"/>
      <c r="AR17" s="187"/>
      <c r="AS17" s="61"/>
    </row>
    <row r="18" spans="1:45" s="5" customFormat="1" ht="26.25" customHeight="1" thickBot="1" x14ac:dyDescent="0.3">
      <c r="A18" s="172"/>
      <c r="B18" s="188" t="s">
        <v>32</v>
      </c>
      <c r="C18" s="189"/>
      <c r="D18" s="118"/>
      <c r="E18" s="115" t="s">
        <v>29</v>
      </c>
      <c r="F18" s="80">
        <f>SUM(Bosnia!F18,Canada!F18,Croatia!F18,Cyprus!F18,Finland!F18,France!F18,Ireland!F18,Netherlands!F18,Serbia!F18,Slovenia!F18,Switzerland!F18,UK!F18)</f>
        <v>0.223</v>
      </c>
      <c r="G18" s="20"/>
      <c r="H18" s="9">
        <f>IF(SUM(E$35)=0,"Prod=0",SUM(F18)/SUM(E$35))</f>
        <v>7.7440120756858621E-4</v>
      </c>
      <c r="I18" s="306"/>
      <c r="J18" s="15"/>
      <c r="K18" s="115" t="s">
        <v>29</v>
      </c>
      <c r="L18" s="80">
        <f>SUM(Bosnia!L18,Canada!L18,Croatia!L18,Cyprus!L18,Finland!L18,France!L18,Ireland!L18,Netherlands!L18,Serbia!L18,Slovenia!L18,Switzerland!L18,UK!L18)</f>
        <v>0</v>
      </c>
      <c r="M18" s="20"/>
      <c r="N18" s="9">
        <f>IF(SUM(K$35)=0,"Prod=0",SUM(L18)/SUM(K$35))</f>
        <v>0</v>
      </c>
      <c r="O18" s="306"/>
      <c r="P18" s="15"/>
      <c r="Q18" s="115" t="s">
        <v>29</v>
      </c>
      <c r="R18" s="80">
        <f>SUM(Bosnia!R18,Canada!R18,Croatia!R18,Cyprus!R18,Finland!R18,France!R18,Ireland!R18,Netherlands!R18,Serbia!R18,Slovenia!R18,Switzerland!R18,UK!R18)</f>
        <v>0</v>
      </c>
      <c r="S18" s="20"/>
      <c r="T18" s="9">
        <f>IF(SUM(Q$35)=0,"Prod=0",SUM(R18)/SUM(Q$35))</f>
        <v>0</v>
      </c>
      <c r="U18" s="306"/>
      <c r="V18" s="31"/>
      <c r="W18" s="116" t="s">
        <v>29</v>
      </c>
      <c r="X18" s="80">
        <f>SUM(Bosnia!X18,Canada!X18,Croatia!X18,Cyprus!X18,Finland!X18,France!X18,Ireland!X18,Netherlands!X18,Serbia!X18,Slovenia!X18,Switzerland!X18,UK!X18)</f>
        <v>0</v>
      </c>
      <c r="Y18" s="20"/>
      <c r="Z18" s="9" t="str">
        <f>IF(SUM(W$35)=0,"Prod=0",SUM(X18)/SUM(W$35))</f>
        <v>Prod=0</v>
      </c>
      <c r="AA18" s="306"/>
      <c r="AB18" s="15"/>
      <c r="AC18" s="116" t="s">
        <v>29</v>
      </c>
      <c r="AD18" s="80">
        <f>SUM(Bosnia!AD18,Canada!AD18,Croatia!AD18,Cyprus!AD18,Finland!AD18,France!AD18,Ireland!AD18,Netherlands!AD18,Serbia!AD18,Slovenia!AD18,Switzerland!AD18,UK!AD18)</f>
        <v>0</v>
      </c>
      <c r="AE18" s="20"/>
      <c r="AF18" s="9">
        <f>IF(SUM(AC$35)=0,"Prod=0",SUM(AD18)/SUM(AC$35))</f>
        <v>0</v>
      </c>
      <c r="AG18" s="306"/>
      <c r="AH18" s="15"/>
      <c r="AI18" s="116" t="s">
        <v>29</v>
      </c>
      <c r="AJ18" s="80">
        <f>SUM(Bosnia!AJ18,Canada!AJ18,Croatia!AJ18,Cyprus!AJ18,Finland!AJ18,France!AJ18,Ireland!AJ18,Netherlands!AJ18,Serbia!AJ18,Slovenia!AJ18,Switzerland!AJ18,UK!AJ18)</f>
        <v>0</v>
      </c>
      <c r="AK18" s="20"/>
      <c r="AL18" s="9" t="str">
        <f>IF(SUM(AI$35)=0,"Prod=0",SUM(AJ18)/SUM(AI$35))</f>
        <v>Prod=0</v>
      </c>
      <c r="AM18" s="306"/>
      <c r="AN18" s="15"/>
      <c r="AO18" s="117"/>
      <c r="AP18" s="7"/>
      <c r="AQ18" s="15"/>
      <c r="AR18" s="170"/>
      <c r="AS18" s="24"/>
    </row>
    <row r="19" spans="1:45" s="5" customFormat="1"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s="5" customFormat="1" ht="26.25" customHeight="1" thickBot="1" x14ac:dyDescent="0.3">
      <c r="A20" s="72"/>
      <c r="B20" s="309" t="s">
        <v>58</v>
      </c>
      <c r="C20" s="130" t="s">
        <v>59</v>
      </c>
      <c r="D20" s="114"/>
      <c r="E20" s="115" t="s">
        <v>29</v>
      </c>
      <c r="F20" s="80">
        <f>SUM(Bosnia!F20,Canada!F20,Croatia!F20,Cyprus!F20,Finland!F20,France!F20,Ireland!F20,Netherlands!F20,Serbia!F20,Slovenia!F20,Switzerland!F20,UK!F20)</f>
        <v>0</v>
      </c>
      <c r="G20" s="25"/>
      <c r="H20" s="9">
        <f>IF(SUM(E$35)=0,"Prod=0",SUM(F20)/SUM(E$35))</f>
        <v>0</v>
      </c>
      <c r="I20" s="311">
        <f>SUM(H20)+SUM(H22)+SUM(H21)+SUM(H23)</f>
        <v>0.279201152863293</v>
      </c>
      <c r="J20" s="26"/>
      <c r="K20" s="115" t="s">
        <v>29</v>
      </c>
      <c r="L20" s="80">
        <f>SUM(Bosnia!L20,Canada!L20,Croatia!L20,Cyprus!L20,Finland!L20,France!L20,Ireland!L20,Netherlands!L20,Serbia!L20,Slovenia!L20,Switzerland!L20,UK!L20)</f>
        <v>397.55891444599996</v>
      </c>
      <c r="M20" s="25"/>
      <c r="N20" s="9">
        <f>IF(SUM(K$35)=0,"Prod=0",SUM(L20)/SUM(K$35))</f>
        <v>7.8227783235517281E-2</v>
      </c>
      <c r="O20" s="311">
        <f>SUM(N20)+SUM(N22)+SUM(N21)+SUM(N23)</f>
        <v>0.73877103929374077</v>
      </c>
      <c r="P20" s="15"/>
      <c r="Q20" s="115" t="s">
        <v>29</v>
      </c>
      <c r="R20" s="80">
        <f>SUM(Bosnia!R20,Canada!R20,Croatia!R20,Cyprus!R20,Finland!R20,France!R20,Ireland!R20,Netherlands!R20,Serbia!R20,Slovenia!R20,Switzerland!R20,UK!R20)</f>
        <v>0</v>
      </c>
      <c r="S20" s="25"/>
      <c r="T20" s="9">
        <f>IF(SUM(Q$35)=0,"Prod=0",SUM(R20)/SUM(Q$35))</f>
        <v>0</v>
      </c>
      <c r="U20" s="311">
        <f>SUM(T20)+SUM(T22)+SUM(T21)+SUM(T23)</f>
        <v>0.92310424672299818</v>
      </c>
      <c r="V20" s="31"/>
      <c r="W20" s="116" t="s">
        <v>29</v>
      </c>
      <c r="X20" s="80">
        <f>SUM(Bosnia!X20,Canada!X20,Croatia!X20,Cyprus!X20,Finland!X20,France!X20,Ireland!X20,Netherlands!X20,Serbia!X20,Slovenia!X20,Switzerland!X20,UK!X20)</f>
        <v>0</v>
      </c>
      <c r="Y20" s="25"/>
      <c r="Z20" s="9" t="str">
        <f>IF(SUM(W$35)=0,"Prod=0",SUM(X20)/SUM(W$35))</f>
        <v>Prod=0</v>
      </c>
      <c r="AA20" s="311">
        <f>SUM(Z20)+SUM(Z22)+SUM(Z21)+SUM(Z23)</f>
        <v>0</v>
      </c>
      <c r="AB20" s="15"/>
      <c r="AC20" s="116" t="s">
        <v>29</v>
      </c>
      <c r="AD20" s="80">
        <f>SUM(Bosnia!AD20,Canada!AD20,Croatia!AD20,Cyprus!AD20,Finland!AD20,France!AD20,Ireland!AD20,Netherlands!AD20,Serbia!AD20,Slovenia!AD20,Switzerland!AD20,UK!AD20)</f>
        <v>0</v>
      </c>
      <c r="AE20" s="25"/>
      <c r="AF20" s="9">
        <f>IF(SUM(AC$35)=0,"Prod=0",SUM(AD20)/SUM(AC$35))</f>
        <v>0</v>
      </c>
      <c r="AG20" s="311">
        <f>SUM(AF20)+SUM(AF22)+SUM(AF21)+SUM(AF23)</f>
        <v>0</v>
      </c>
      <c r="AH20" s="15"/>
      <c r="AI20" s="116" t="s">
        <v>29</v>
      </c>
      <c r="AJ20" s="80">
        <f>SUM(Bosnia!AJ20,Canada!AJ20,Croatia!AJ20,Cyprus!AJ20,Finland!AJ20,France!AJ20,Ireland!AJ20,Netherlands!AJ20,Serbia!AJ20,Slovenia!AJ20,Switzerland!AJ20,UK!AJ20)</f>
        <v>0</v>
      </c>
      <c r="AK20" s="25"/>
      <c r="AL20" s="9" t="str">
        <f>IF(SUM(AI$35)=0,"Prod=0",SUM(AJ20)/SUM(AI$35))</f>
        <v>Prod=0</v>
      </c>
      <c r="AM20" s="311">
        <f>SUM(AL20)+SUM(AL22)+SUM(AL21)+SUM(AL23)</f>
        <v>0</v>
      </c>
      <c r="AN20" s="15"/>
      <c r="AO20" s="117" t="s">
        <v>29</v>
      </c>
      <c r="AP20" s="21"/>
      <c r="AQ20" s="22"/>
      <c r="AR20" s="57">
        <v>0</v>
      </c>
      <c r="AS20" s="59"/>
    </row>
    <row r="21" spans="1:45" s="5" customFormat="1" ht="26.25" customHeight="1" thickBot="1" x14ac:dyDescent="0.3">
      <c r="A21" s="72"/>
      <c r="B21" s="310"/>
      <c r="C21" s="130" t="s">
        <v>60</v>
      </c>
      <c r="D21" s="114"/>
      <c r="E21" s="115" t="s">
        <v>29</v>
      </c>
      <c r="F21" s="80">
        <f>SUM(Bosnia!F21,Canada!F21,Croatia!F21,Cyprus!F21,Finland!F21,France!F21,Ireland!F21,Netherlands!F21,Serbia!F21,Slovenia!F21,Switzerland!F21,UK!F21)</f>
        <v>80.400000000000006</v>
      </c>
      <c r="G21" s="25"/>
      <c r="H21" s="9">
        <f>IF(SUM(E$35)=0,"Prod=0",SUM(F21)/SUM(E$35))</f>
        <v>0.279201152863293</v>
      </c>
      <c r="I21" s="312"/>
      <c r="J21" s="26"/>
      <c r="K21" s="115" t="s">
        <v>29</v>
      </c>
      <c r="L21" s="80">
        <f>SUM(Bosnia!L21,Canada!L21,Croatia!L21,Cyprus!L21,Finland!L21,France!L21,Ireland!L21,Netherlands!L21,Serbia!L21,Slovenia!L21,Switzerland!L21,UK!L21)</f>
        <v>3356.9257489058518</v>
      </c>
      <c r="M21" s="25"/>
      <c r="N21" s="9">
        <f>IF(SUM(K$35)=0,"Prod=0",SUM(L21)/SUM(K$35))</f>
        <v>0.6605432560582235</v>
      </c>
      <c r="O21" s="312"/>
      <c r="P21" s="15"/>
      <c r="Q21" s="115" t="s">
        <v>29</v>
      </c>
      <c r="R21" s="80">
        <f>SUM(Bosnia!R21,Canada!R21,Croatia!R21,Cyprus!R21,Finland!R21,France!R21,Ireland!R21,Netherlands!R21,Serbia!R21,Slovenia!R21,Switzerland!R21,UK!R21)</f>
        <v>116.20550195993822</v>
      </c>
      <c r="S21" s="25"/>
      <c r="T21" s="9">
        <f>IF(SUM(Q$35)=0,"Prod=0",SUM(R21)/SUM(Q$35))</f>
        <v>0.91134051140877492</v>
      </c>
      <c r="U21" s="312"/>
      <c r="V21" s="31"/>
      <c r="W21" s="116" t="s">
        <v>29</v>
      </c>
      <c r="X21" s="80">
        <f>SUM(Bosnia!X21,Canada!X21,Croatia!X21,Cyprus!X21,Finland!X21,France!X21,Ireland!X21,Netherlands!X21,Serbia!X21,Slovenia!X21,Switzerland!X21,UK!X21)</f>
        <v>0</v>
      </c>
      <c r="Y21" s="25"/>
      <c r="Z21" s="9" t="str">
        <f>IF(SUM(W$35)=0,"Prod=0",SUM(X21)/SUM(W$35))</f>
        <v>Prod=0</v>
      </c>
      <c r="AA21" s="312"/>
      <c r="AB21" s="15"/>
      <c r="AC21" s="116" t="s">
        <v>29</v>
      </c>
      <c r="AD21" s="80">
        <f>SUM(Bosnia!AD21,Canada!AD21,Croatia!AD21,Cyprus!AD21,Finland!AD21,France!AD21,Ireland!AD21,Netherlands!AD21,Serbia!AD21,Slovenia!AD21,Switzerland!AD21,UK!AD21)</f>
        <v>0</v>
      </c>
      <c r="AE21" s="25"/>
      <c r="AF21" s="9">
        <f>IF(SUM(AC$35)=0,"Prod=0",SUM(AD21)/SUM(AC$35))</f>
        <v>0</v>
      </c>
      <c r="AG21" s="312"/>
      <c r="AH21" s="15"/>
      <c r="AI21" s="116" t="s">
        <v>29</v>
      </c>
      <c r="AJ21" s="80">
        <f>SUM(Bosnia!AJ21,Canada!AJ21,Croatia!AJ21,Cyprus!AJ21,Finland!AJ21,France!AJ21,Ireland!AJ21,Netherlands!AJ21,Serbia!AJ21,Slovenia!AJ21,Switzerland!AJ21,UK!AJ21)</f>
        <v>0</v>
      </c>
      <c r="AK21" s="25"/>
      <c r="AL21" s="9" t="str">
        <f>IF(SUM(AI$35)=0,"Prod=0",SUM(AJ21)/SUM(AI$35))</f>
        <v>Prod=0</v>
      </c>
      <c r="AM21" s="312"/>
      <c r="AN21" s="15"/>
      <c r="AO21" s="117"/>
      <c r="AP21" s="21"/>
      <c r="AQ21" s="22"/>
      <c r="AR21" s="58"/>
      <c r="AS21" s="60"/>
    </row>
    <row r="22" spans="1:45" s="5" customFormat="1" ht="26.25" customHeight="1" thickBot="1" x14ac:dyDescent="0.3">
      <c r="A22" s="72"/>
      <c r="B22" s="310"/>
      <c r="C22" s="130" t="s">
        <v>61</v>
      </c>
      <c r="D22" s="114"/>
      <c r="E22" s="115" t="s">
        <v>29</v>
      </c>
      <c r="F22" s="80">
        <f>SUM(Bosnia!F22,Canada!F22,Croatia!F22,Cyprus!F22,Finland!F22,France!F22,Ireland!F22,Netherlands!F22,Serbia!F22,Slovenia!F22,Switzerland!F22,UK!F22)</f>
        <v>0</v>
      </c>
      <c r="G22" s="25"/>
      <c r="H22" s="9">
        <f>IF(SUM(E$35)=0,"Prod=0",SUM(F22)/SUM(E$35))</f>
        <v>0</v>
      </c>
      <c r="I22" s="313"/>
      <c r="J22" s="15"/>
      <c r="K22" s="115" t="s">
        <v>29</v>
      </c>
      <c r="L22" s="80">
        <f>SUM(Bosnia!L22,Canada!L22,Croatia!L22,Cyprus!L22,Finland!L22,France!L22,Ireland!L22,Netherlands!L22,Serbia!L22,Slovenia!L22,Switzerland!L22,UK!L22)</f>
        <v>0</v>
      </c>
      <c r="M22" s="25"/>
      <c r="N22" s="9">
        <f>IF(SUM(K$35)=0,"Prod=0",SUM(L22)/SUM(K$35))</f>
        <v>0</v>
      </c>
      <c r="O22" s="313"/>
      <c r="P22" s="15"/>
      <c r="Q22" s="115" t="s">
        <v>29</v>
      </c>
      <c r="R22" s="80">
        <f>SUM(Bosnia!R22,Canada!R22,Croatia!R22,Cyprus!R22,Finland!R22,France!R22,Ireland!R22,Netherlands!R22,Serbia!R22,Slovenia!R22,Switzerland!R22,UK!R22)</f>
        <v>1.5</v>
      </c>
      <c r="S22" s="25"/>
      <c r="T22" s="9">
        <f>IF(SUM(Q$35)=0,"Prod=0",SUM(R22)/SUM(Q$35))</f>
        <v>1.1763735314223233E-2</v>
      </c>
      <c r="U22" s="313"/>
      <c r="V22" s="31"/>
      <c r="W22" s="116" t="s">
        <v>29</v>
      </c>
      <c r="X22" s="80">
        <f>SUM(Bosnia!X22,Canada!X22,Croatia!X22,Cyprus!X22,Finland!X22,France!X22,Ireland!X22,Netherlands!X22,Serbia!X22,Slovenia!X22,Switzerland!X22,UK!X22)</f>
        <v>0</v>
      </c>
      <c r="Y22" s="25"/>
      <c r="Z22" s="9" t="str">
        <f>IF(SUM(W$35)=0,"Prod=0",SUM(X22)/SUM(W$35))</f>
        <v>Prod=0</v>
      </c>
      <c r="AA22" s="313"/>
      <c r="AB22" s="15"/>
      <c r="AC22" s="116" t="s">
        <v>29</v>
      </c>
      <c r="AD22" s="80">
        <f>SUM(Bosnia!AD22,Canada!AD22,Croatia!AD22,Cyprus!AD22,Finland!AD22,France!AD22,Ireland!AD22,Netherlands!AD22,Serbia!AD22,Slovenia!AD22,Switzerland!AD22,UK!AD22)</f>
        <v>0</v>
      </c>
      <c r="AE22" s="25"/>
      <c r="AF22" s="9">
        <f>IF(SUM(AC$35)=0,"Prod=0",SUM(AD22)/SUM(AC$35))</f>
        <v>0</v>
      </c>
      <c r="AG22" s="313"/>
      <c r="AH22" s="15"/>
      <c r="AI22" s="116" t="s">
        <v>29</v>
      </c>
      <c r="AJ22" s="80">
        <f>SUM(Bosnia!AJ22,Canada!AJ22,Croatia!AJ22,Cyprus!AJ22,Finland!AJ22,France!AJ22,Ireland!AJ22,Netherlands!AJ22,Serbia!AJ22,Slovenia!AJ22,Switzerland!AJ22,UK!AJ22)</f>
        <v>0</v>
      </c>
      <c r="AK22" s="25"/>
      <c r="AL22" s="9" t="str">
        <f>IF(SUM(AI$35)=0,"Prod=0",SUM(AJ22)/SUM(AI$35))</f>
        <v>Prod=0</v>
      </c>
      <c r="AM22" s="313"/>
      <c r="AN22" s="15"/>
      <c r="AO22" s="117" t="s">
        <v>29</v>
      </c>
      <c r="AP22" s="21"/>
      <c r="AQ22" s="22"/>
      <c r="AR22" s="187"/>
      <c r="AS22" s="61"/>
    </row>
    <row r="23" spans="1:45" s="5" customFormat="1" ht="32.25" customHeight="1" thickBot="1" x14ac:dyDescent="0.3">
      <c r="A23" s="72"/>
      <c r="B23" s="198"/>
      <c r="C23" s="130" t="s">
        <v>34</v>
      </c>
      <c r="D23" s="114"/>
      <c r="E23" s="115" t="s">
        <v>29</v>
      </c>
      <c r="F23" s="80">
        <f>SUM(Bosnia!F23,Canada!F23,Croatia!F23,Cyprus!F23,Finland!F23,France!F23,Ireland!F23,Netherlands!F23,Serbia!F23,Slovenia!F23,Switzerland!F23,UK!F23)</f>
        <v>0</v>
      </c>
      <c r="G23" s="25"/>
      <c r="H23" s="9">
        <f>IF(SUM(E$35)=0,"Prod=0",SUM(F23)/SUM(E$35))</f>
        <v>0</v>
      </c>
      <c r="I23" s="314"/>
      <c r="J23" s="15"/>
      <c r="K23" s="115" t="s">
        <v>29</v>
      </c>
      <c r="L23" s="80">
        <f>SUM(Bosnia!L23,Canada!L23,Croatia!L23,Cyprus!L23,Finland!L23,France!L23,Ireland!L23,Netherlands!L23,Serbia!L23,Slovenia!L23,Switzerland!L23,UK!L23)</f>
        <v>0</v>
      </c>
      <c r="M23" s="25"/>
      <c r="N23" s="9">
        <f>IF(SUM(K$35)=0,"Prod=0",SUM(L23)/SUM(K$35))</f>
        <v>0</v>
      </c>
      <c r="O23" s="314"/>
      <c r="P23" s="15"/>
      <c r="Q23" s="115" t="s">
        <v>29</v>
      </c>
      <c r="R23" s="80">
        <f>SUM(Bosnia!R23,Canada!R23,Croatia!R23,Cyprus!R23,Finland!R23,France!R23,Ireland!R23,Netherlands!R23,Serbia!R23,Slovenia!R23,Switzerland!R23,UK!R23)</f>
        <v>0</v>
      </c>
      <c r="S23" s="25"/>
      <c r="T23" s="9">
        <f>IF(SUM(Q$35)=0,"Prod=0",SUM(R23)/SUM(Q$35))</f>
        <v>0</v>
      </c>
      <c r="U23" s="314"/>
      <c r="V23" s="31"/>
      <c r="W23" s="116" t="s">
        <v>29</v>
      </c>
      <c r="X23" s="80">
        <f>SUM(Bosnia!X23,Canada!X23,Croatia!X23,Cyprus!X23,Finland!X23,France!X23,Ireland!X23,Netherlands!X23,Serbia!X23,Slovenia!X23,Switzerland!X23,UK!X23)</f>
        <v>0</v>
      </c>
      <c r="Y23" s="25"/>
      <c r="Z23" s="9" t="str">
        <f>IF(SUM(W$35)=0,"Prod=0",SUM(X23)/SUM(W$35))</f>
        <v>Prod=0</v>
      </c>
      <c r="AA23" s="314"/>
      <c r="AB23" s="15"/>
      <c r="AC23" s="116" t="s">
        <v>29</v>
      </c>
      <c r="AD23" s="80">
        <f>SUM(Bosnia!AD23,Canada!AD23,Croatia!AD23,Cyprus!AD23,Finland!AD23,France!AD23,Ireland!AD23,Netherlands!AD23,Serbia!AD23,Slovenia!AD23,Switzerland!AD23,UK!AD23)</f>
        <v>0</v>
      </c>
      <c r="AE23" s="25"/>
      <c r="AF23" s="9">
        <f>IF(SUM(AC$35)=0,"Prod=0",SUM(AD23)/SUM(AC$35))</f>
        <v>0</v>
      </c>
      <c r="AG23" s="314"/>
      <c r="AH23" s="15"/>
      <c r="AI23" s="116" t="s">
        <v>29</v>
      </c>
      <c r="AJ23" s="80">
        <f>SUM(Bosnia!AJ23,Canada!AJ23,Croatia!AJ23,Cyprus!AJ23,Finland!AJ23,France!AJ23,Ireland!AJ23,Netherlands!AJ23,Serbia!AJ23,Slovenia!AJ23,Switzerland!AJ23,UK!AJ23)</f>
        <v>0</v>
      </c>
      <c r="AK23" s="25"/>
      <c r="AL23" s="9" t="str">
        <f>IF(SUM(AI$35)=0,"Prod=0",SUM(AJ23)/SUM(AI$35))</f>
        <v>Prod=0</v>
      </c>
      <c r="AM23" s="314"/>
      <c r="AN23" s="15"/>
      <c r="AO23" s="117"/>
      <c r="AP23" s="7"/>
      <c r="AQ23" s="15"/>
      <c r="AR23" s="170"/>
      <c r="AS23" s="24"/>
    </row>
    <row r="24" spans="1:45" s="5" customFormat="1" ht="32.25" customHeight="1" thickBot="1" x14ac:dyDescent="0.3">
      <c r="A24" s="72"/>
      <c r="B24" s="309" t="s">
        <v>62</v>
      </c>
      <c r="C24" s="130" t="s">
        <v>63</v>
      </c>
      <c r="D24" s="131"/>
      <c r="E24" s="132"/>
      <c r="F24" s="133"/>
      <c r="G24" s="134"/>
      <c r="H24" s="135"/>
      <c r="I24" s="136"/>
      <c r="J24" s="15"/>
      <c r="K24" s="132"/>
      <c r="L24" s="133"/>
      <c r="M24" s="134"/>
      <c r="N24" s="135"/>
      <c r="O24" s="136"/>
      <c r="P24" s="15"/>
      <c r="Q24" s="132"/>
      <c r="R24" s="133"/>
      <c r="S24" s="134"/>
      <c r="T24" s="135"/>
      <c r="U24" s="136"/>
      <c r="V24" s="33"/>
      <c r="W24" s="137"/>
      <c r="X24" s="133"/>
      <c r="Y24" s="134"/>
      <c r="Z24" s="135"/>
      <c r="AA24" s="136"/>
      <c r="AB24" s="31"/>
      <c r="AC24" s="137"/>
      <c r="AD24" s="133"/>
      <c r="AE24" s="134"/>
      <c r="AF24" s="135"/>
      <c r="AG24" s="136"/>
      <c r="AH24" s="32"/>
      <c r="AI24" s="137"/>
      <c r="AJ24" s="133"/>
      <c r="AK24" s="134"/>
      <c r="AL24" s="135"/>
      <c r="AM24" s="136"/>
      <c r="AN24" s="15"/>
      <c r="AO24" s="114"/>
      <c r="AP24" s="7"/>
      <c r="AQ24" s="15"/>
      <c r="AR24" s="7"/>
      <c r="AS24" s="24"/>
    </row>
    <row r="25" spans="1:45" s="5" customFormat="1" ht="29.25" customHeight="1" thickBot="1" x14ac:dyDescent="0.3">
      <c r="A25" s="72"/>
      <c r="B25" s="310"/>
      <c r="C25" s="130" t="s">
        <v>64</v>
      </c>
      <c r="D25" s="131"/>
      <c r="E25" s="132"/>
      <c r="F25" s="133"/>
      <c r="G25" s="134"/>
      <c r="H25" s="138"/>
      <c r="I25" s="136"/>
      <c r="J25" s="15"/>
      <c r="K25" s="132"/>
      <c r="L25" s="133"/>
      <c r="M25" s="134"/>
      <c r="N25" s="138"/>
      <c r="O25" s="136"/>
      <c r="P25" s="15"/>
      <c r="Q25" s="132"/>
      <c r="R25" s="133"/>
      <c r="S25" s="134"/>
      <c r="T25" s="138"/>
      <c r="U25" s="136"/>
      <c r="V25" s="33"/>
      <c r="W25" s="137"/>
      <c r="X25" s="133"/>
      <c r="Y25" s="134"/>
      <c r="Z25" s="138"/>
      <c r="AA25" s="136"/>
      <c r="AB25" s="31"/>
      <c r="AC25" s="137"/>
      <c r="AD25" s="133"/>
      <c r="AE25" s="134"/>
      <c r="AF25" s="138"/>
      <c r="AG25" s="136"/>
      <c r="AH25" s="32"/>
      <c r="AI25" s="137"/>
      <c r="AJ25" s="133"/>
      <c r="AK25" s="134"/>
      <c r="AL25" s="138"/>
      <c r="AM25" s="136"/>
      <c r="AN25" s="15"/>
      <c r="AO25" s="114"/>
      <c r="AP25" s="7"/>
      <c r="AQ25" s="15"/>
      <c r="AR25" s="7"/>
      <c r="AS25" s="24"/>
    </row>
    <row r="26" spans="1:45" s="5" customFormat="1" ht="32.25" customHeight="1" thickBot="1" x14ac:dyDescent="0.3">
      <c r="A26" s="72"/>
      <c r="B26" s="315"/>
      <c r="C26" s="130" t="s">
        <v>35</v>
      </c>
      <c r="D26" s="131"/>
      <c r="E26" s="132"/>
      <c r="F26" s="133"/>
      <c r="G26" s="134"/>
      <c r="H26" s="138"/>
      <c r="I26" s="136"/>
      <c r="J26" s="15"/>
      <c r="K26" s="132"/>
      <c r="L26" s="133"/>
      <c r="M26" s="134"/>
      <c r="N26" s="138"/>
      <c r="O26" s="136"/>
      <c r="P26" s="15"/>
      <c r="Q26" s="132"/>
      <c r="R26" s="133"/>
      <c r="S26" s="134"/>
      <c r="T26" s="138"/>
      <c r="U26" s="136"/>
      <c r="V26" s="33"/>
      <c r="W26" s="137"/>
      <c r="X26" s="133"/>
      <c r="Y26" s="134"/>
      <c r="Z26" s="138"/>
      <c r="AA26" s="136"/>
      <c r="AB26" s="31"/>
      <c r="AC26" s="137"/>
      <c r="AD26" s="133"/>
      <c r="AE26" s="134"/>
      <c r="AF26" s="138"/>
      <c r="AG26" s="136"/>
      <c r="AH26" s="32"/>
      <c r="AI26" s="137"/>
      <c r="AJ26" s="133"/>
      <c r="AK26" s="134"/>
      <c r="AL26" s="138"/>
      <c r="AM26" s="136"/>
      <c r="AN26" s="15"/>
      <c r="AO26" s="114"/>
      <c r="AP26" s="7"/>
      <c r="AQ26" s="15"/>
      <c r="AR26" s="7"/>
      <c r="AS26" s="24"/>
    </row>
    <row r="27" spans="1:45" s="5" customFormat="1" ht="7.5" customHeight="1" thickBot="1" x14ac:dyDescent="0.3">
      <c r="A27" s="70"/>
      <c r="B27" s="73"/>
      <c r="C27" s="73"/>
      <c r="D27" s="119"/>
      <c r="E27" s="120"/>
      <c r="F27" s="121"/>
      <c r="G27" s="122"/>
      <c r="H27" s="123"/>
      <c r="I27" s="124"/>
      <c r="J27" s="119"/>
      <c r="K27" s="120"/>
      <c r="L27" s="121"/>
      <c r="M27" s="122"/>
      <c r="N27" s="123"/>
      <c r="O27" s="124"/>
      <c r="P27" s="119"/>
      <c r="Q27" s="120"/>
      <c r="R27" s="121"/>
      <c r="S27" s="122"/>
      <c r="T27" s="123"/>
      <c r="U27" s="124"/>
      <c r="V27" s="125"/>
      <c r="W27" s="126"/>
      <c r="X27" s="121"/>
      <c r="Y27" s="122"/>
      <c r="Z27" s="123"/>
      <c r="AA27" s="124"/>
      <c r="AB27" s="119"/>
      <c r="AC27" s="126"/>
      <c r="AD27" s="121"/>
      <c r="AE27" s="122"/>
      <c r="AF27" s="123"/>
      <c r="AG27" s="124"/>
      <c r="AH27" s="119"/>
      <c r="AI27" s="126"/>
      <c r="AJ27" s="121"/>
      <c r="AK27" s="122"/>
      <c r="AL27" s="123"/>
      <c r="AM27" s="124"/>
      <c r="AN27" s="119"/>
      <c r="AO27" s="127"/>
      <c r="AP27" s="128"/>
      <c r="AQ27" s="119"/>
      <c r="AR27" s="128"/>
      <c r="AS27" s="129"/>
    </row>
    <row r="28" spans="1:45" s="5" customFormat="1" ht="16.5" thickBot="1" x14ac:dyDescent="0.3">
      <c r="A28" s="74"/>
      <c r="B28" s="190" t="s">
        <v>65</v>
      </c>
      <c r="C28" s="191"/>
      <c r="D28" s="114"/>
      <c r="E28" s="211" t="s">
        <v>29</v>
      </c>
      <c r="F28" s="80">
        <f>SUM(Bosnia!F28,Canada!F28,Croatia!F28,Cyprus!F28,Finland!F28,France!F28,Ireland!F28,Netherlands!F28,Serbia!F28,Slovenia!F28,Switzerland!F28,UK!F28)</f>
        <v>0</v>
      </c>
      <c r="G28" s="25"/>
      <c r="H28" s="9">
        <f>IF(SUM(E$35)=0,"Prod=0",SUM(F28)/SUM(E$35))</f>
        <v>0</v>
      </c>
      <c r="I28" s="311">
        <f>SUM(H28)+SUM(H29)+SUM(H30)</f>
        <v>0</v>
      </c>
      <c r="J28" s="15"/>
      <c r="K28" s="115" t="s">
        <v>29</v>
      </c>
      <c r="L28" s="80">
        <f>SUM(Bosnia!L28,Canada!L28,Croatia!L28,Cyprus!L28,Finland!L28,France!L28,Ireland!L28,Netherlands!L28,Serbia!L28,Slovenia!L28,Switzerland!L28,UK!L28)</f>
        <v>115.19780596800001</v>
      </c>
      <c r="M28" s="25"/>
      <c r="N28" s="9">
        <f>IF(SUM(K$35)=0,"Prod=0",SUM(L28)/SUM(K$35))</f>
        <v>2.2667505788493469E-2</v>
      </c>
      <c r="O28" s="311">
        <f>SUM(N28)+SUM(N29)+SUM(N30)</f>
        <v>2.2667505788493469E-2</v>
      </c>
      <c r="P28" s="15"/>
      <c r="Q28" s="115" t="s">
        <v>29</v>
      </c>
      <c r="R28" s="80">
        <f>SUM(Bosnia!R28,Canada!R28,Croatia!R28,Cyprus!R28,Finland!R28,France!R28,Ireland!R28,Netherlands!R28,Serbia!R28,Slovenia!R28,Switzerland!R28,UK!R28)</f>
        <v>0</v>
      </c>
      <c r="S28" s="25"/>
      <c r="T28" s="9">
        <f>IF(SUM(Q$35)=0,"Prod=0",SUM(R28)/SUM(Q$35))</f>
        <v>0</v>
      </c>
      <c r="U28" s="311">
        <f>SUM(T28)+SUM(T29)+SUM(T30)</f>
        <v>0</v>
      </c>
      <c r="V28" s="15"/>
      <c r="W28" s="116" t="s">
        <v>29</v>
      </c>
      <c r="X28" s="80">
        <f>SUM(Bosnia!X28,Canada!X28,Croatia!X28,Cyprus!X28,Finland!X28,France!X28,Ireland!X28,Netherlands!X28,Serbia!X28,Slovenia!X28,Switzerland!X28,UK!X28)</f>
        <v>0</v>
      </c>
      <c r="Y28" s="25"/>
      <c r="Z28" s="9" t="str">
        <f>IF(SUM(W$35)=0,"Prod=0",SUM(X28)/SUM(W$35))</f>
        <v>Prod=0</v>
      </c>
      <c r="AA28" s="311">
        <f>SUM(Z28)+SUM(Z29)+SUM(Z30)</f>
        <v>0</v>
      </c>
      <c r="AB28" s="15"/>
      <c r="AC28" s="116" t="s">
        <v>29</v>
      </c>
      <c r="AD28" s="80">
        <f>SUM(Bosnia!AD28,Canada!AD28,Croatia!AD28,Cyprus!AD28,Finland!AD28,France!AD28,Ireland!AD28,Netherlands!AD28,Serbia!AD28,Slovenia!AD28,Switzerland!AD28,UK!AD28)</f>
        <v>16.07535</v>
      </c>
      <c r="AE28" s="25"/>
      <c r="AF28" s="9">
        <f>IF(SUM(AC$35)=0,"Prod=0",SUM(AD28)/SUM(AC$35))</f>
        <v>1</v>
      </c>
      <c r="AG28" s="311">
        <f>SUM(AF28)+SUM(AF29)+SUM(AF30)</f>
        <v>1</v>
      </c>
      <c r="AH28" s="15"/>
      <c r="AI28" s="116" t="s">
        <v>29</v>
      </c>
      <c r="AJ28" s="80">
        <f>SUM(Bosnia!AJ28,Canada!AJ28,Croatia!AJ28,Cyprus!AJ28,Finland!AJ28,France!AJ28,Ireland!AJ28,Netherlands!AJ28,Serbia!AJ28,Slovenia!AJ28,Switzerland!AJ28,UK!AJ28)</f>
        <v>0</v>
      </c>
      <c r="AK28" s="25"/>
      <c r="AL28" s="9" t="str">
        <f>IF(SUM(AI$35)=0,"Prod=0",SUM(AJ28)/SUM(AI$35))</f>
        <v>Prod=0</v>
      </c>
      <c r="AM28" s="311">
        <f>SUM(AL28)+SUM(AL29)+SUM(AL30)</f>
        <v>0</v>
      </c>
      <c r="AN28" s="15"/>
      <c r="AO28" s="117" t="s">
        <v>29</v>
      </c>
      <c r="AP28" s="21"/>
      <c r="AQ28" s="22"/>
      <c r="AR28" s="57">
        <v>0</v>
      </c>
      <c r="AS28" s="59"/>
    </row>
    <row r="29" spans="1:45" s="5" customFormat="1" ht="16.5" thickBot="1" x14ac:dyDescent="0.3">
      <c r="A29" s="72"/>
      <c r="B29" s="190" t="s">
        <v>66</v>
      </c>
      <c r="C29" s="191"/>
      <c r="D29" s="114"/>
      <c r="E29" s="211" t="s">
        <v>29</v>
      </c>
      <c r="F29" s="80">
        <f>SUM(Bosnia!F29,Canada!F29,Croatia!F29,Cyprus!F29,Finland!F29,France!F29,Ireland!F29,Netherlands!F29,Serbia!F29,Slovenia!F29,Switzerland!F29,UK!F29)</f>
        <v>0</v>
      </c>
      <c r="G29" s="25"/>
      <c r="H29" s="9">
        <f>IF(SUM(E$35)=0,"Prod=0",SUM(F29)/SUM(E$35))</f>
        <v>0</v>
      </c>
      <c r="I29" s="312"/>
      <c r="J29" s="15"/>
      <c r="K29" s="115" t="s">
        <v>29</v>
      </c>
      <c r="L29" s="80">
        <f>SUM(Bosnia!L29,Canada!L29,Croatia!L29,Cyprus!L29,Finland!L29,France!L29,Ireland!L29,Netherlands!L29,Serbia!L29,Slovenia!L29,Switzerland!L29,UK!L29)</f>
        <v>0</v>
      </c>
      <c r="M29" s="25"/>
      <c r="N29" s="9">
        <f>IF(SUM(K$35)=0,"Prod=0",SUM(L29)/SUM(K$35))</f>
        <v>0</v>
      </c>
      <c r="O29" s="312"/>
      <c r="P29" s="15"/>
      <c r="Q29" s="115" t="s">
        <v>29</v>
      </c>
      <c r="R29" s="80">
        <f>SUM(Bosnia!R29,Canada!R29,Croatia!R29,Cyprus!R29,Finland!R29,France!R29,Ireland!R29,Netherlands!R29,Serbia!R29,Slovenia!R29,Switzerland!R29,UK!R29)</f>
        <v>0</v>
      </c>
      <c r="S29" s="25"/>
      <c r="T29" s="9">
        <f>IF(SUM(Q$35)=0,"Prod=0",SUM(R29)/SUM(Q$35))</f>
        <v>0</v>
      </c>
      <c r="U29" s="312"/>
      <c r="V29" s="15"/>
      <c r="W29" s="116" t="s">
        <v>29</v>
      </c>
      <c r="X29" s="80">
        <f>SUM(Bosnia!X29,Canada!X29,Croatia!X29,Cyprus!X29,Finland!X29,France!X29,Ireland!X29,Netherlands!X29,Serbia!X29,Slovenia!X29,Switzerland!X29,UK!X29)</f>
        <v>0</v>
      </c>
      <c r="Y29" s="25"/>
      <c r="Z29" s="9" t="str">
        <f>IF(SUM(W$35)=0,"Prod=0",SUM(X29)/SUM(W$35))</f>
        <v>Prod=0</v>
      </c>
      <c r="AA29" s="312"/>
      <c r="AB29" s="15"/>
      <c r="AC29" s="116" t="s">
        <v>29</v>
      </c>
      <c r="AD29" s="80">
        <f>SUM(Bosnia!AD29,Canada!AD29,Croatia!AD29,Cyprus!AD29,Finland!AD29,France!AD29,Ireland!AD29,Netherlands!AD29,Serbia!AD29,Slovenia!AD29,Switzerland!AD29,UK!AD29)</f>
        <v>0</v>
      </c>
      <c r="AE29" s="25"/>
      <c r="AF29" s="9">
        <f>IF(SUM(AC$35)=0,"Prod=0",SUM(AD29)/SUM(AC$35))</f>
        <v>0</v>
      </c>
      <c r="AG29" s="312"/>
      <c r="AH29" s="15"/>
      <c r="AI29" s="116" t="s">
        <v>29</v>
      </c>
      <c r="AJ29" s="80">
        <f>SUM(Bosnia!AJ29,Canada!AJ29,Croatia!AJ29,Cyprus!AJ29,Finland!AJ29,France!AJ29,Ireland!AJ29,Netherlands!AJ29,Serbia!AJ29,Slovenia!AJ29,Switzerland!AJ29,UK!AJ29)</f>
        <v>0</v>
      </c>
      <c r="AK29" s="25"/>
      <c r="AL29" s="9" t="str">
        <f>IF(SUM(AI$35)=0,"Prod=0",SUM(AJ29)/SUM(AI$35))</f>
        <v>Prod=0</v>
      </c>
      <c r="AM29" s="312"/>
      <c r="AN29" s="15"/>
      <c r="AO29" s="117" t="s">
        <v>29</v>
      </c>
      <c r="AP29" s="21"/>
      <c r="AQ29" s="22"/>
      <c r="AR29" s="187"/>
      <c r="AS29" s="61"/>
    </row>
    <row r="30" spans="1:45" s="5" customFormat="1" ht="16.5" thickBot="1" x14ac:dyDescent="0.3">
      <c r="A30" s="72"/>
      <c r="B30" s="190" t="s">
        <v>36</v>
      </c>
      <c r="C30" s="191"/>
      <c r="D30" s="131"/>
      <c r="E30" s="211" t="s">
        <v>29</v>
      </c>
      <c r="F30" s="80">
        <f>SUM(Bosnia!F30,Canada!F30,Croatia!F30,Cyprus!F30,Finland!F30,France!F30,Ireland!F30,Netherlands!F30,Serbia!F30,Slovenia!F30,Switzerland!F30,UK!F30)</f>
        <v>0</v>
      </c>
      <c r="G30" s="25"/>
      <c r="H30" s="9">
        <f>IF(SUM(E$35)=0,"Prod=0",SUM(F30)/SUM(E$35))</f>
        <v>0</v>
      </c>
      <c r="I30" s="314"/>
      <c r="J30" s="15"/>
      <c r="K30" s="115" t="s">
        <v>29</v>
      </c>
      <c r="L30" s="80">
        <f>SUM(Bosnia!L30,Canada!L30,Croatia!L30,Cyprus!L30,Finland!L30,France!L30,Ireland!L30,Netherlands!L30,Serbia!L30,Slovenia!L30,Switzerland!L30,UK!L30)</f>
        <v>0</v>
      </c>
      <c r="M30" s="25"/>
      <c r="N30" s="9">
        <f>IF(SUM(K$35)=0,"Prod=0",SUM(L30)/SUM(K$35))</f>
        <v>0</v>
      </c>
      <c r="O30" s="314"/>
      <c r="P30" s="15"/>
      <c r="Q30" s="115" t="s">
        <v>29</v>
      </c>
      <c r="R30" s="80">
        <f>SUM(Bosnia!R30,Canada!R30,Croatia!R30,Cyprus!R30,Finland!R30,France!R30,Ireland!R30,Netherlands!R30,Serbia!R30,Slovenia!R30,Switzerland!R30,UK!R30)</f>
        <v>0</v>
      </c>
      <c r="S30" s="25"/>
      <c r="T30" s="9">
        <f>IF(SUM(Q$35)=0,"Prod=0",SUM(R30)/SUM(Q$35))</f>
        <v>0</v>
      </c>
      <c r="U30" s="314"/>
      <c r="V30" s="15"/>
      <c r="W30" s="116" t="s">
        <v>29</v>
      </c>
      <c r="X30" s="80">
        <f>SUM(Bosnia!X30,Canada!X30,Croatia!X30,Cyprus!X30,Finland!X30,France!X30,Ireland!X30,Netherlands!X30,Serbia!X30,Slovenia!X30,Switzerland!X30,UK!X30)</f>
        <v>0</v>
      </c>
      <c r="Y30" s="25"/>
      <c r="Z30" s="9" t="str">
        <f>IF(SUM(W$35)=0,"Prod=0",SUM(X30)/SUM(W$35))</f>
        <v>Prod=0</v>
      </c>
      <c r="AA30" s="314"/>
      <c r="AB30" s="15"/>
      <c r="AC30" s="116" t="s">
        <v>29</v>
      </c>
      <c r="AD30" s="80">
        <f>SUM(Bosnia!AD30,Canada!AD30,Croatia!AD30,Cyprus!AD30,Finland!AD30,France!AD30,Ireland!AD30,Netherlands!AD30,Serbia!AD30,Slovenia!AD30,Switzerland!AD30,UK!AD30)</f>
        <v>0</v>
      </c>
      <c r="AE30" s="25"/>
      <c r="AF30" s="9">
        <f>IF(SUM(AC$35)=0,"Prod=0",SUM(AD30)/SUM(AC$35))</f>
        <v>0</v>
      </c>
      <c r="AG30" s="314"/>
      <c r="AH30" s="31"/>
      <c r="AI30" s="116" t="s">
        <v>29</v>
      </c>
      <c r="AJ30" s="80">
        <f>SUM(Bosnia!AJ30,Canada!AJ30,Croatia!AJ30,Cyprus!AJ30,Finland!AJ30,France!AJ30,Ireland!AJ30,Netherlands!AJ30,Serbia!AJ30,Slovenia!AJ30,Switzerland!AJ30,UK!AJ30)</f>
        <v>0</v>
      </c>
      <c r="AK30" s="25"/>
      <c r="AL30" s="9" t="str">
        <f>IF(SUM(AI$35)=0,"Prod=0",SUM(AJ30)/SUM(AI$35))</f>
        <v>Prod=0</v>
      </c>
      <c r="AM30" s="314"/>
      <c r="AN30" s="15"/>
      <c r="AO30" s="117"/>
      <c r="AP30" s="7"/>
      <c r="AQ30" s="15"/>
      <c r="AR30" s="170"/>
      <c r="AS30" s="24"/>
    </row>
    <row r="31" spans="1:45" s="5" customFormat="1" ht="7.5" customHeight="1" thickBot="1" x14ac:dyDescent="0.3">
      <c r="A31" s="72"/>
      <c r="B31" s="75"/>
      <c r="C31" s="76"/>
      <c r="D31" s="131"/>
      <c r="E31" s="223"/>
      <c r="F31" s="224"/>
      <c r="G31" s="225"/>
      <c r="H31" s="226"/>
      <c r="I31" s="227"/>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s="5" customFormat="1" ht="21" customHeight="1" thickBot="1" x14ac:dyDescent="0.3">
      <c r="A32" s="72"/>
      <c r="B32" s="75"/>
      <c r="C32" s="76"/>
      <c r="D32" s="131"/>
      <c r="E32" s="228" t="s">
        <v>37</v>
      </c>
      <c r="F32" s="27">
        <f>SUM(F14)+SUM(F15)+SUM(F16)+SUM(F17)+SUM(F18)+SUM(F20)+SUM(F21)+SUM(F22)+SUM(F23)+SUM(F28)+SUM(F29)+SUM(F30)</f>
        <v>283.26878246800004</v>
      </c>
      <c r="G32" s="327" t="str">
        <f>CONCATENATE("[",I35,"]")</f>
        <v>[1000 t.d.m.]</v>
      </c>
      <c r="H32" s="328"/>
      <c r="I32" s="329"/>
      <c r="J32" s="28"/>
      <c r="K32" s="142" t="s">
        <v>37</v>
      </c>
      <c r="L32" s="27">
        <f>SUM(L14)+SUM(L15)+SUM(L16)+SUM(L17)+SUM(L18)+SUM(L20)+SUM(L21)+SUM(L22)+SUM(L23)+SUM(L28)+SUM(L29)+SUM(L30)</f>
        <v>4909.7726934098519</v>
      </c>
      <c r="M32" s="192" t="s">
        <v>67</v>
      </c>
      <c r="N32" s="193"/>
      <c r="O32" s="194"/>
      <c r="P32" s="15"/>
      <c r="Q32" s="142" t="s">
        <v>37</v>
      </c>
      <c r="R32" s="27">
        <f>SUM(R14)+SUM(R15)+SUM(R16)+SUM(R17)+SUM(R18)+SUM(R20)+SUM(R21)+SUM(R22)+SUM(R23)+SUM(R28)+SUM(R29)+SUM(R30)</f>
        <v>117.70550195993822</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16.07535</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229"/>
      <c r="F33" s="230"/>
      <c r="G33" s="231"/>
      <c r="H33" s="232"/>
      <c r="I33" s="221"/>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233"/>
      <c r="F34" s="234"/>
      <c r="G34" s="234"/>
      <c r="H34" s="222"/>
      <c r="I34" s="235"/>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18">
        <f>SUM(Bosnia!E35,Canada!E35,Croatia!E35,Cyprus!E35,Finland!E35,France!E35,Ireland!E35,Netherlands!E35,Serbia!E35,Slovenia!E35,Switzerland!E35,UK!E35)</f>
        <v>287.96442699277378</v>
      </c>
      <c r="F35" s="319"/>
      <c r="G35" s="319"/>
      <c r="H35" s="320"/>
      <c r="I35" s="236" t="s">
        <v>39</v>
      </c>
      <c r="J35" s="77"/>
      <c r="K35" s="318">
        <f>SUM(Bosnia!K35,Canada!K35,Croatia!K35,Cyprus!K35,Finland!K35,France!K35,Ireland!K35,Netherlands!K35,Serbia!K35,Slovenia!K35,Switzerland!K35,UK!K35)</f>
        <v>5082.0680070798517</v>
      </c>
      <c r="L35" s="319"/>
      <c r="M35" s="319"/>
      <c r="N35" s="320"/>
      <c r="O35" s="151" t="s">
        <v>39</v>
      </c>
      <c r="P35" s="174"/>
      <c r="Q35" s="318">
        <f>SUM(Bosnia!Q35,Canada!Q35,Croatia!Q35,Cyprus!Q35,Finland!Q35,France!Q35,Ireland!Q35,Netherlands!Q35,Serbia!Q35,Slovenia!Q35,Switzerland!Q35,UK!Q35)</f>
        <v>127.51051939993822</v>
      </c>
      <c r="R35" s="319"/>
      <c r="S35" s="319"/>
      <c r="T35" s="320"/>
      <c r="U35" s="151" t="s">
        <v>39</v>
      </c>
      <c r="V35" s="174"/>
      <c r="W35" s="318">
        <f>SUM(Bosnia!W35,Canada!W35,Croatia!W35,Cyprus!W35,Finland!W35,France!W35,Ireland!W35,Netherlands!W35,Serbia!W35,Slovenia!W35,Switzerland!W35,UK!W35)</f>
        <v>0</v>
      </c>
      <c r="X35" s="319"/>
      <c r="Y35" s="319"/>
      <c r="Z35" s="320"/>
      <c r="AA35" s="151" t="s">
        <v>39</v>
      </c>
      <c r="AB35" s="174"/>
      <c r="AC35" s="318">
        <f>SUM(Bosnia!AC35,Canada!AC35,Croatia!AC35,Cyprus!AC35,Finland!AC35,France!AC35,Ireland!AC35,Netherlands!AC35,Serbia!AC35,Slovenia!AC35,Switzerland!AC35,UK!AC35)</f>
        <v>16.07535</v>
      </c>
      <c r="AD35" s="319"/>
      <c r="AE35" s="319"/>
      <c r="AF35" s="320"/>
      <c r="AG35" s="151" t="s">
        <v>39</v>
      </c>
      <c r="AH35" s="175"/>
      <c r="AI35" s="318">
        <f>SUM(Bosnia!AI35,Canada!AI35,Croatia!AI35,Cyprus!AI35,Finland!AI35,France!AI35,Ireland!AI35,Netherlands!AI35,Serbia!AI35,Slovenia!AI35,Switzerland!AI35,UK!AI35)</f>
        <v>0</v>
      </c>
      <c r="AJ35" s="319"/>
      <c r="AK35" s="319"/>
      <c r="AL35" s="320"/>
      <c r="AM35" s="151" t="s">
        <v>39</v>
      </c>
      <c r="AN35" s="150"/>
      <c r="AO35" s="150"/>
      <c r="AQ35" s="150"/>
      <c r="AS35" s="150"/>
      <c r="AY35" s="152"/>
    </row>
    <row r="36" spans="1:52" s="155" customFormat="1" ht="31.5" customHeight="1" thickTop="1" thickBot="1" x14ac:dyDescent="0.3">
      <c r="A36" s="78"/>
      <c r="B36" s="316" t="s">
        <v>40</v>
      </c>
      <c r="C36" s="317"/>
      <c r="D36" s="77"/>
      <c r="E36" s="318">
        <f>SUM(Bosnia!E36,Canada!E36,Croatia!E36,Cyprus!E36,Finland!E36,France!E36,Ireland!E36,Netherlands!E36,Serbia!E36,Slovenia!E36,Switzerland!E36,UK!E36)</f>
        <v>110.31</v>
      </c>
      <c r="F36" s="319"/>
      <c r="G36" s="319"/>
      <c r="H36" s="320"/>
      <c r="I36" s="237" t="s">
        <v>68</v>
      </c>
      <c r="J36" s="79"/>
      <c r="K36" s="321">
        <f>SUM(Bosnia!K36,Canada!K36,Croatia!K36,Cyprus!K36,Finland!K36,France!K36,Ireland!K36,Netherlands!K36,Serbia!K36,Slovenia!K36,Switzerland!K36,UK!K36)</f>
        <v>4968.9309685817216</v>
      </c>
      <c r="L36" s="322"/>
      <c r="M36" s="322"/>
      <c r="N36" s="323"/>
      <c r="O36" s="153" t="s">
        <v>68</v>
      </c>
      <c r="P36" s="175"/>
      <c r="Q36" s="318">
        <f>SUM(Bosnia!Q36,Canada!Q36,Croatia!Q36,Cyprus!Q36,Finland!Q36,France!Q36,Ireland!Q36,Netherlands!Q36,Serbia!Q36,Slovenia!Q36,Switzerland!Q36,UK!Q36)</f>
        <v>131.6</v>
      </c>
      <c r="R36" s="319"/>
      <c r="S36" s="319"/>
      <c r="T36" s="320"/>
      <c r="U36" s="153" t="s">
        <v>68</v>
      </c>
      <c r="V36" s="176"/>
      <c r="W36" s="318">
        <f>SUM(Bosnia!W36,Canada!W36,Croatia!W36,Cyprus!W36,Finland!W36,France!W36,Ireland!W36,Netherlands!W36,Serbia!W36,Slovenia!W36,Switzerland!W36,UK!W36)</f>
        <v>0</v>
      </c>
      <c r="X36" s="319"/>
      <c r="Y36" s="319"/>
      <c r="Z36" s="320"/>
      <c r="AA36" s="154" t="s">
        <v>69</v>
      </c>
      <c r="AB36" s="175"/>
      <c r="AC36" s="318">
        <f>SUM(Bosnia!AC36,Canada!AC36,Croatia!AC36,Cyprus!AC36,Finland!AC36,France!AC36,Ireland!AC36,Netherlands!AC36,Serbia!AC36,Slovenia!AC36,Switzerland!AC36,UK!AC36)</f>
        <v>5</v>
      </c>
      <c r="AD36" s="319"/>
      <c r="AE36" s="319"/>
      <c r="AF36" s="320"/>
      <c r="AG36" s="154" t="s">
        <v>69</v>
      </c>
      <c r="AH36" s="175"/>
      <c r="AI36" s="318">
        <f>SUM(Bosnia!AI36,Canada!AI36,Croatia!AI36,Cyprus!AI36,Finland!AI36,France!AI36,Ireland!AI36,Netherlands!AI36,Serbia!AI36,Slovenia!AI36,Switzerland!AI36,UK!AI36)</f>
        <v>0</v>
      </c>
      <c r="AJ36" s="319"/>
      <c r="AK36" s="319"/>
      <c r="AL36" s="32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18">
        <f>SUM(Bosnia!E37,Canada!E37,Croatia!E37,Cyprus!E37,Finland!E37,France!E37,Ireland!E37,Netherlands!E37,Serbia!E37,Slovenia!E37,Switzerland!E37,UK!E37)</f>
        <v>622.05534</v>
      </c>
      <c r="F37" s="319"/>
      <c r="G37" s="319"/>
      <c r="H37" s="320"/>
      <c r="I37" s="292" t="s">
        <v>41</v>
      </c>
      <c r="J37" s="79"/>
      <c r="K37" s="318">
        <f>SUM(Bosnia!K37,Canada!K37,Croatia!K37,Cyprus!K37,Finland!K37,France!K37,Ireland!K37,Netherlands!K37,Serbia!K37,Slovenia!K37,Switzerland!K37,UK!K37)</f>
        <v>11540.207517048853</v>
      </c>
      <c r="L37" s="319"/>
      <c r="M37" s="319"/>
      <c r="N37" s="320"/>
      <c r="O37" s="157" t="s">
        <v>41</v>
      </c>
      <c r="P37" s="174"/>
      <c r="Q37" s="318">
        <f>SUM(Bosnia!Q37,Canada!Q37,Croatia!Q37,Cyprus!Q37,Finland!Q37,France!Q37,Ireland!Q37,Netherlands!Q37,Serbia!Q37,Slovenia!Q37,Switzerland!Q37,UK!Q37)</f>
        <v>261.22450286977698</v>
      </c>
      <c r="R37" s="319"/>
      <c r="S37" s="319"/>
      <c r="T37" s="320"/>
      <c r="U37" s="157" t="s">
        <v>41</v>
      </c>
      <c r="V37" s="176"/>
      <c r="W37" s="318">
        <f>SUM(Bosnia!W37,Canada!W37,Croatia!W37,Cyprus!W37,Finland!W37,France!W37,Ireland!W37,Netherlands!W37,Serbia!W37,Slovenia!W37,Switzerland!W37,UK!W37)</f>
        <v>0</v>
      </c>
      <c r="X37" s="319"/>
      <c r="Y37" s="319"/>
      <c r="Z37" s="320"/>
      <c r="AA37" s="156" t="s">
        <v>41</v>
      </c>
      <c r="AB37" s="175"/>
      <c r="AC37" s="318">
        <f>SUM(Bosnia!AC37,Canada!AC37,Croatia!AC37,Cyprus!AC37,Finland!AC37,France!AC37,Ireland!AC37,Netherlands!AC37,Serbia!AC37,Slovenia!AC37,Switzerland!AC37,UK!AC37)</f>
        <v>38.549999999999997</v>
      </c>
      <c r="AD37" s="319"/>
      <c r="AE37" s="319"/>
      <c r="AF37" s="320"/>
      <c r="AG37" s="157" t="s">
        <v>41</v>
      </c>
      <c r="AH37" s="175"/>
      <c r="AI37" s="318">
        <f>SUM(Bosnia!AI37,Canada!AI37,Croatia!AI37,Cyprus!AI37,Finland!AI37,France!AI37,Ireland!AI37,Netherlands!AI37,Serbia!AI37,Slovenia!AI37,Switzerland!AI37,UK!AI37)</f>
        <v>0</v>
      </c>
      <c r="AJ37" s="319"/>
      <c r="AK37" s="319"/>
      <c r="AL37" s="320"/>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c r="C42" s="294"/>
      <c r="E42" s="82"/>
      <c r="F42" s="82"/>
      <c r="G42" s="82"/>
      <c r="H42" s="82"/>
      <c r="I42" s="82"/>
      <c r="J42" s="82"/>
      <c r="K42" s="82"/>
      <c r="L42" s="82"/>
      <c r="M42" s="82"/>
      <c r="N42" s="82"/>
      <c r="O42" s="82"/>
      <c r="P42" s="82"/>
      <c r="Q42" s="82"/>
      <c r="R42" s="82"/>
      <c r="S42" s="82"/>
      <c r="T42" s="82"/>
      <c r="U42" s="82"/>
    </row>
    <row r="43" spans="1:52" ht="49.5" customHeight="1" x14ac:dyDescent="0.25">
      <c r="B43" s="162"/>
      <c r="E43" s="82"/>
      <c r="F43" s="82"/>
      <c r="G43" s="82"/>
      <c r="H43" s="82"/>
      <c r="I43" s="82"/>
      <c r="J43" s="82"/>
      <c r="K43" s="82"/>
      <c r="L43" s="82"/>
      <c r="M43" s="82"/>
      <c r="N43" s="82"/>
      <c r="O43" s="82"/>
      <c r="P43" s="82"/>
      <c r="Q43" s="82"/>
      <c r="R43" s="82"/>
      <c r="S43" s="82"/>
      <c r="T43" s="82"/>
      <c r="U43" s="82"/>
    </row>
    <row r="44" spans="1:52" ht="49.5" customHeight="1" x14ac:dyDescent="0.25">
      <c r="E44" s="82"/>
      <c r="F44" s="82"/>
      <c r="G44" s="82"/>
      <c r="H44" s="82"/>
      <c r="I44" s="82"/>
      <c r="J44" s="82"/>
      <c r="K44" s="82"/>
      <c r="L44" s="82"/>
      <c r="M44" s="82"/>
      <c r="N44" s="82"/>
      <c r="O44" s="82"/>
      <c r="P44" s="82"/>
      <c r="Q44" s="82"/>
      <c r="R44" s="82"/>
      <c r="S44" s="82"/>
      <c r="T44" s="82"/>
      <c r="U44" s="82"/>
    </row>
    <row r="45" spans="1:52" x14ac:dyDescent="0.25">
      <c r="E45" s="82"/>
      <c r="F45" s="82"/>
      <c r="G45" s="82"/>
      <c r="H45" s="82"/>
      <c r="I45" s="82"/>
      <c r="J45" s="82"/>
      <c r="K45" s="82"/>
      <c r="L45" s="82"/>
      <c r="M45" s="82"/>
      <c r="N45" s="82"/>
      <c r="O45" s="82"/>
      <c r="P45" s="82"/>
      <c r="Q45" s="82"/>
      <c r="R45" s="82"/>
      <c r="S45" s="82"/>
      <c r="T45" s="82"/>
      <c r="U45" s="82"/>
    </row>
    <row r="46" spans="1:52" x14ac:dyDescent="0.25">
      <c r="E46" s="82"/>
      <c r="F46" s="82"/>
      <c r="G46" s="82"/>
      <c r="H46" s="82"/>
      <c r="I46" s="82"/>
      <c r="J46" s="82"/>
      <c r="K46" s="82"/>
      <c r="L46" s="82"/>
      <c r="M46" s="82"/>
      <c r="N46" s="82"/>
      <c r="O46" s="82"/>
      <c r="P46" s="82"/>
      <c r="Q46" s="82"/>
      <c r="R46" s="82"/>
      <c r="S46" s="82"/>
      <c r="T46" s="82"/>
      <c r="U46" s="82"/>
    </row>
    <row r="47" spans="1:52" x14ac:dyDescent="0.25">
      <c r="E47" s="82"/>
      <c r="F47" s="82"/>
      <c r="G47" s="82"/>
      <c r="H47" s="82"/>
      <c r="I47" s="82"/>
      <c r="J47" s="82"/>
      <c r="K47" s="82"/>
      <c r="L47" s="82"/>
      <c r="M47" s="82"/>
      <c r="N47" s="82"/>
      <c r="O47" s="82"/>
      <c r="P47" s="82"/>
      <c r="Q47" s="82"/>
      <c r="R47" s="82"/>
      <c r="S47" s="82"/>
      <c r="T47" s="82"/>
      <c r="U47" s="82"/>
    </row>
    <row r="48" spans="1:52" x14ac:dyDescent="0.25">
      <c r="E48" s="82"/>
      <c r="F48" s="82"/>
      <c r="G48" s="82"/>
      <c r="H48" s="82"/>
      <c r="I48" s="82"/>
      <c r="J48" s="82"/>
      <c r="K48" s="82"/>
      <c r="L48" s="82"/>
      <c r="M48" s="82"/>
      <c r="N48" s="82"/>
      <c r="O48" s="82"/>
      <c r="P48" s="82"/>
      <c r="Q48" s="82"/>
      <c r="R48" s="82"/>
      <c r="S48" s="82"/>
      <c r="T48" s="82"/>
      <c r="U48" s="82"/>
    </row>
    <row r="49" spans="5:21" x14ac:dyDescent="0.25">
      <c r="E49" s="82"/>
      <c r="F49" s="82"/>
      <c r="G49" s="82"/>
      <c r="H49" s="82"/>
      <c r="I49" s="82"/>
      <c r="J49" s="82"/>
      <c r="K49" s="82"/>
      <c r="L49" s="82"/>
      <c r="M49" s="82"/>
      <c r="N49" s="82"/>
      <c r="O49" s="82"/>
      <c r="P49" s="82"/>
      <c r="Q49" s="82"/>
      <c r="R49" s="82"/>
      <c r="S49" s="82"/>
      <c r="T49" s="82"/>
      <c r="U49" s="82"/>
    </row>
    <row r="50" spans="5:21" x14ac:dyDescent="0.25">
      <c r="E50" s="82"/>
      <c r="F50" s="82"/>
      <c r="G50" s="82"/>
      <c r="H50" s="82"/>
      <c r="I50" s="82"/>
      <c r="J50" s="82"/>
      <c r="K50" s="82"/>
      <c r="L50" s="82"/>
      <c r="M50" s="82"/>
      <c r="N50" s="82"/>
      <c r="O50" s="82"/>
      <c r="P50" s="82"/>
      <c r="Q50" s="82"/>
      <c r="R50" s="82"/>
      <c r="S50" s="82"/>
      <c r="T50" s="82"/>
      <c r="U50" s="82"/>
    </row>
    <row r="51" spans="5:21" x14ac:dyDescent="0.25">
      <c r="E51" s="82"/>
      <c r="F51" s="82"/>
      <c r="G51" s="82"/>
      <c r="H51" s="82"/>
      <c r="I51" s="82"/>
      <c r="J51" s="82"/>
      <c r="K51" s="82"/>
      <c r="L51" s="82"/>
      <c r="M51" s="82"/>
      <c r="N51" s="82"/>
      <c r="O51" s="82"/>
      <c r="P51" s="82"/>
      <c r="Q51" s="82"/>
      <c r="R51" s="82"/>
      <c r="S51" s="82"/>
      <c r="T51" s="82"/>
      <c r="U51" s="82"/>
    </row>
    <row r="52" spans="5:21" x14ac:dyDescent="0.25">
      <c r="E52" s="82"/>
      <c r="F52" s="82"/>
      <c r="G52" s="82"/>
      <c r="H52" s="82"/>
      <c r="I52" s="82"/>
      <c r="J52" s="82"/>
      <c r="K52" s="82"/>
      <c r="L52" s="82"/>
      <c r="M52" s="82"/>
      <c r="N52" s="82"/>
      <c r="O52" s="82"/>
      <c r="P52" s="82"/>
      <c r="Q52" s="82"/>
      <c r="R52" s="82"/>
      <c r="S52" s="82"/>
      <c r="T52" s="82"/>
      <c r="U52" s="82"/>
    </row>
    <row r="53" spans="5:21" x14ac:dyDescent="0.25">
      <c r="E53" s="82"/>
      <c r="F53" s="82"/>
      <c r="G53" s="82"/>
      <c r="H53" s="82"/>
      <c r="I53" s="82"/>
      <c r="J53" s="82"/>
      <c r="K53" s="82"/>
      <c r="L53" s="82"/>
      <c r="M53" s="82"/>
      <c r="N53" s="82"/>
      <c r="O53" s="82"/>
      <c r="P53" s="82"/>
      <c r="Q53" s="82"/>
      <c r="R53" s="82"/>
      <c r="S53" s="82"/>
      <c r="T53" s="82"/>
      <c r="U53" s="82"/>
    </row>
    <row r="54" spans="5:21" x14ac:dyDescent="0.25">
      <c r="E54" s="82"/>
      <c r="F54" s="82"/>
      <c r="G54" s="82"/>
      <c r="H54" s="82"/>
      <c r="I54" s="82"/>
      <c r="J54" s="82"/>
      <c r="K54" s="82"/>
      <c r="L54" s="82"/>
      <c r="M54" s="82"/>
      <c r="N54" s="82"/>
      <c r="O54" s="82"/>
      <c r="P54" s="82"/>
      <c r="Q54" s="82"/>
      <c r="R54" s="82"/>
      <c r="S54" s="82"/>
      <c r="T54" s="82"/>
      <c r="U54" s="82"/>
    </row>
    <row r="55" spans="5:21" x14ac:dyDescent="0.25">
      <c r="E55" s="82"/>
      <c r="F55" s="82"/>
      <c r="G55" s="82"/>
      <c r="H55" s="82"/>
      <c r="I55" s="82"/>
      <c r="J55" s="82"/>
      <c r="K55" s="82"/>
      <c r="L55" s="82"/>
      <c r="M55" s="82"/>
      <c r="N55" s="82"/>
      <c r="O55" s="82"/>
      <c r="P55" s="82"/>
      <c r="Q55" s="82"/>
      <c r="R55" s="82"/>
      <c r="S55" s="82"/>
      <c r="T55" s="82"/>
      <c r="U55" s="82"/>
    </row>
  </sheetData>
  <mergeCells count="67">
    <mergeCell ref="X10:AA10"/>
    <mergeCell ref="AD10:AG10"/>
    <mergeCell ref="AJ10:AM10"/>
    <mergeCell ref="R11:U11"/>
    <mergeCell ref="X11:AA11"/>
    <mergeCell ref="AD11:AG11"/>
    <mergeCell ref="AJ11:AM11"/>
    <mergeCell ref="E40:R40"/>
    <mergeCell ref="E41:R41"/>
    <mergeCell ref="G32:I32"/>
    <mergeCell ref="F10:I10"/>
    <mergeCell ref="F11:I11"/>
    <mergeCell ref="L10:O10"/>
    <mergeCell ref="L11:O11"/>
    <mergeCell ref="R10:U10"/>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disablePrompts="1"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tabSelected="1" zoomScale="70" zoomScaleNormal="70" workbookViewId="0">
      <selection activeCell="E5" sqref="E5:AM5"/>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45</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6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44" t="s">
        <v>55</v>
      </c>
      <c r="AP9" s="179"/>
      <c r="AQ9" s="179"/>
      <c r="AR9" s="179"/>
      <c r="AS9" s="180"/>
      <c r="AX9" s="86"/>
      <c r="AY9" s="87" t="s">
        <v>18</v>
      </c>
      <c r="AZ9" s="86" t="s">
        <v>19</v>
      </c>
    </row>
    <row r="10" spans="1:52" ht="16.5" customHeight="1" thickBot="1" x14ac:dyDescent="0.3">
      <c r="A10" s="10"/>
      <c r="B10" s="181" t="s">
        <v>20</v>
      </c>
      <c r="C10" s="182"/>
      <c r="D10" s="88"/>
      <c r="E10" s="89"/>
      <c r="F10" s="41">
        <v>1.0000510230113779</v>
      </c>
      <c r="G10" s="42"/>
      <c r="H10" s="42"/>
      <c r="I10" s="43"/>
      <c r="J10" s="15"/>
      <c r="K10" s="89"/>
      <c r="L10" s="41">
        <v>0.99997840046654984</v>
      </c>
      <c r="M10" s="42"/>
      <c r="N10" s="42"/>
      <c r="O10" s="43"/>
      <c r="P10" s="170"/>
      <c r="Q10" s="89"/>
      <c r="R10" s="41">
        <v>0</v>
      </c>
      <c r="S10" s="42"/>
      <c r="T10" s="42"/>
      <c r="U10" s="43"/>
      <c r="V10" s="171"/>
      <c r="W10" s="89"/>
      <c r="X10" s="41">
        <v>0</v>
      </c>
      <c r="Y10" s="42"/>
      <c r="Z10" s="42"/>
      <c r="AA10" s="43"/>
      <c r="AB10" s="170"/>
      <c r="AC10" s="89"/>
      <c r="AD10" s="41">
        <v>0</v>
      </c>
      <c r="AE10" s="42"/>
      <c r="AF10" s="42"/>
      <c r="AG10" s="43"/>
      <c r="AH10" s="170"/>
      <c r="AI10" s="89"/>
      <c r="AJ10" s="41">
        <v>0</v>
      </c>
      <c r="AK10" s="42"/>
      <c r="AL10" s="42"/>
      <c r="AM10" s="43"/>
      <c r="AN10" s="170"/>
      <c r="AO10" s="90"/>
      <c r="AP10" s="88"/>
      <c r="AQ10" s="91"/>
      <c r="AR10" s="45">
        <v>0</v>
      </c>
      <c r="AS10" s="183"/>
      <c r="AY10" s="87" t="s">
        <v>21</v>
      </c>
      <c r="AZ10" s="84" t="s">
        <v>22</v>
      </c>
    </row>
    <row r="11" spans="1:52" ht="16.5" customHeight="1" thickBot="1" x14ac:dyDescent="0.3">
      <c r="A11" s="10"/>
      <c r="B11" s="184" t="s">
        <v>23</v>
      </c>
      <c r="C11" s="185"/>
      <c r="D11" s="88"/>
      <c r="E11" s="92"/>
      <c r="F11" s="41">
        <v>-5.1023011377937522E-5</v>
      </c>
      <c r="G11" s="42"/>
      <c r="H11" s="42"/>
      <c r="I11" s="43"/>
      <c r="J11" s="15"/>
      <c r="K11" s="92"/>
      <c r="L11" s="47">
        <v>2.1599533450156194E-5</v>
      </c>
      <c r="M11" s="48"/>
      <c r="N11" s="42"/>
      <c r="O11" s="43"/>
      <c r="P11" s="170"/>
      <c r="Q11" s="92"/>
      <c r="R11" s="41">
        <v>1</v>
      </c>
      <c r="S11" s="42"/>
      <c r="T11" s="42"/>
      <c r="U11" s="43"/>
      <c r="V11" s="171"/>
      <c r="W11" s="92"/>
      <c r="X11" s="41">
        <v>1</v>
      </c>
      <c r="Y11" s="42"/>
      <c r="Z11" s="42"/>
      <c r="AA11" s="43"/>
      <c r="AB11" s="170"/>
      <c r="AC11" s="92"/>
      <c r="AD11" s="41">
        <v>1</v>
      </c>
      <c r="AE11" s="42"/>
      <c r="AF11" s="42"/>
      <c r="AG11" s="43"/>
      <c r="AH11" s="170"/>
      <c r="AI11" s="92"/>
      <c r="AJ11" s="41">
        <v>1</v>
      </c>
      <c r="AK11" s="42"/>
      <c r="AL11" s="42"/>
      <c r="AM11" s="43"/>
      <c r="AN11" s="170"/>
      <c r="AO11" s="93"/>
      <c r="AP11" s="88"/>
      <c r="AQ11" s="91"/>
      <c r="AR11" s="4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80">
        <v>58.8</v>
      </c>
      <c r="G14" s="20"/>
      <c r="H14" s="9">
        <f>IF(SUM(E$35)=0,"Prod=0",SUM(F14)/SUM(E$35))</f>
        <v>1.0000510230113779</v>
      </c>
      <c r="I14" s="304">
        <f>SUM(H14)+SUM(H15)+SUM(H16)+SUM(H17)+SUM(H18)</f>
        <v>1.0000510230113779</v>
      </c>
      <c r="J14" s="15"/>
      <c r="K14" s="115" t="s">
        <v>29</v>
      </c>
      <c r="L14" s="19" t="s">
        <v>30</v>
      </c>
      <c r="M14" s="20"/>
      <c r="N14" s="9">
        <f>IF(SUM(K$35)=0,"Prod=0",SUM(L14)/SUM(K$35))</f>
        <v>0</v>
      </c>
      <c r="O14" s="311">
        <f>SUM(N14)+SUM(N15)+SUM(N16)+SUM(N17)+SUM(N18)</f>
        <v>0.6999848803265849</v>
      </c>
      <c r="P14" s="15"/>
      <c r="Q14" s="115" t="s">
        <v>29</v>
      </c>
      <c r="R14" s="19" t="s">
        <v>30</v>
      </c>
      <c r="S14" s="20"/>
      <c r="T14" s="9" t="str">
        <f>IF(SUM(Q$35)=0,"Prod=0",SUM(R14)/SUM(Q$35))</f>
        <v>Prod=0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36">
        <v>0</v>
      </c>
      <c r="AS14" s="38"/>
    </row>
    <row r="15" spans="1:52" ht="26.25" customHeight="1" thickBot="1" x14ac:dyDescent="0.3">
      <c r="A15" s="172"/>
      <c r="B15" s="308"/>
      <c r="C15" s="113" t="s">
        <v>31</v>
      </c>
      <c r="D15" s="114"/>
      <c r="E15" s="115" t="s">
        <v>29</v>
      </c>
      <c r="F15" s="19" t="s">
        <v>30</v>
      </c>
      <c r="G15" s="20"/>
      <c r="H15" s="9">
        <f>IF(SUM(E$35)=0,"Prod=0",SUM(F15)/SUM(E$35))</f>
        <v>0</v>
      </c>
      <c r="I15" s="305"/>
      <c r="J15" s="15"/>
      <c r="K15" s="115" t="s">
        <v>29</v>
      </c>
      <c r="L15" s="80">
        <v>126</v>
      </c>
      <c r="M15" s="20"/>
      <c r="N15" s="9">
        <f>IF(SUM(K$35)=0,"Prod=0",SUM(L15)/SUM(K$35))</f>
        <v>0.6999848803265849</v>
      </c>
      <c r="O15" s="312"/>
      <c r="P15" s="15"/>
      <c r="Q15" s="115" t="s">
        <v>29</v>
      </c>
      <c r="R15" s="19" t="s">
        <v>30</v>
      </c>
      <c r="S15" s="20"/>
      <c r="T15" s="9" t="str">
        <f t="shared" ref="T15:T16" si="0">IF(SUM(Q$35)=0,"Prod=0",SUM(R15)/SUM(Q$35))</f>
        <v>Prod=0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37"/>
      <c r="AS15" s="39"/>
    </row>
    <row r="16" spans="1:52" ht="26.25" customHeight="1" thickBot="1" x14ac:dyDescent="0.3">
      <c r="A16" s="172"/>
      <c r="B16" s="307" t="s">
        <v>57</v>
      </c>
      <c r="C16" s="113" t="s">
        <v>28</v>
      </c>
      <c r="D16" s="114"/>
      <c r="E16" s="115" t="s">
        <v>29</v>
      </c>
      <c r="F16" s="19" t="s">
        <v>30</v>
      </c>
      <c r="G16" s="20"/>
      <c r="H16" s="9">
        <f>IF(SUM(E$35)=0,"Prod=0",SUM(F16)/SUM(E$35))</f>
        <v>0</v>
      </c>
      <c r="I16" s="305"/>
      <c r="J16" s="15"/>
      <c r="K16" s="115" t="s">
        <v>29</v>
      </c>
      <c r="L16" s="19" t="s">
        <v>30</v>
      </c>
      <c r="M16" s="20"/>
      <c r="N16" s="9">
        <f>IF(SUM(K$35)=0,"Prod=0",SUM(L16)/SUM(K$35))</f>
        <v>0</v>
      </c>
      <c r="O16" s="312"/>
      <c r="P16" s="15"/>
      <c r="Q16" s="115" t="s">
        <v>29</v>
      </c>
      <c r="R16" s="19" t="s">
        <v>30</v>
      </c>
      <c r="S16" s="20"/>
      <c r="T16" s="9" t="str">
        <f t="shared" si="0"/>
        <v>Prod=0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37"/>
      <c r="AS16" s="39"/>
    </row>
    <row r="17" spans="1:45" s="5" customFormat="1" ht="26.25" customHeight="1" thickBot="1" x14ac:dyDescent="0.3">
      <c r="A17" s="172"/>
      <c r="B17" s="308"/>
      <c r="C17" s="113" t="s">
        <v>31</v>
      </c>
      <c r="D17" s="114"/>
      <c r="E17" s="115" t="s">
        <v>29</v>
      </c>
      <c r="F17" s="19" t="s">
        <v>30</v>
      </c>
      <c r="G17" s="20"/>
      <c r="H17" s="9">
        <f>IF(SUM(E$35)=0,"Prod=0",SUM(F17)/SUM(E$35))</f>
        <v>0</v>
      </c>
      <c r="I17" s="305"/>
      <c r="J17" s="15"/>
      <c r="K17" s="115" t="s">
        <v>29</v>
      </c>
      <c r="L17" s="19" t="s">
        <v>30</v>
      </c>
      <c r="M17" s="20"/>
      <c r="N17" s="9">
        <f>IF(SUM(K$35)=0,"Prod=0",SUM(L17)/SUM(K$35))</f>
        <v>0</v>
      </c>
      <c r="O17" s="312"/>
      <c r="P17" s="15"/>
      <c r="Q17" s="115" t="s">
        <v>29</v>
      </c>
      <c r="R17" s="19" t="s">
        <v>30</v>
      </c>
      <c r="S17" s="20"/>
      <c r="T17" s="9" t="str">
        <f>IF(SUM(Q$35)=0,"Prod=0",SUM(R17)/SUM(Q$35))</f>
        <v>Prod=0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40"/>
    </row>
    <row r="18" spans="1:45" s="5" customFormat="1" ht="26.25" customHeight="1" thickBot="1" x14ac:dyDescent="0.3">
      <c r="A18" s="172"/>
      <c r="B18" s="188" t="s">
        <v>32</v>
      </c>
      <c r="C18" s="189"/>
      <c r="D18" s="118"/>
      <c r="E18" s="115" t="s">
        <v>29</v>
      </c>
      <c r="F18" s="19" t="s">
        <v>30</v>
      </c>
      <c r="G18" s="20"/>
      <c r="H18" s="9">
        <f>IF(SUM(E$35)=0,"Prod=0",SUM(F18)/SUM(E$35))</f>
        <v>0</v>
      </c>
      <c r="I18" s="306"/>
      <c r="J18" s="15"/>
      <c r="K18" s="115" t="s">
        <v>29</v>
      </c>
      <c r="L18" s="19" t="s">
        <v>30</v>
      </c>
      <c r="M18" s="20"/>
      <c r="N18" s="9">
        <f>IF(SUM(K$35)=0,"Prod=0",SUM(L18)/SUM(K$35))</f>
        <v>0</v>
      </c>
      <c r="O18" s="335"/>
      <c r="P18" s="15"/>
      <c r="Q18" s="115" t="s">
        <v>29</v>
      </c>
      <c r="R18" s="19" t="s">
        <v>30</v>
      </c>
      <c r="S18" s="20"/>
      <c r="T18" s="9" t="str">
        <f>IF(SUM(Q$35)=0,"Prod=0",SUM(R18)/SUM(Q$35))</f>
        <v>Prod=0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s="5" customFormat="1"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s="5" customFormat="1" ht="26.25" customHeight="1" thickBot="1" x14ac:dyDescent="0.3">
      <c r="A20" s="72"/>
      <c r="B20" s="309" t="s">
        <v>58</v>
      </c>
      <c r="C20" s="130" t="s">
        <v>59</v>
      </c>
      <c r="D20" s="114"/>
      <c r="E20" s="115" t="s">
        <v>29</v>
      </c>
      <c r="F20" s="19" t="s">
        <v>30</v>
      </c>
      <c r="G20" s="25"/>
      <c r="H20" s="9">
        <f>IF(SUM(E$35)=0,"Prod=0",SUM(F20)/SUM(E$35))</f>
        <v>0</v>
      </c>
      <c r="I20" s="311">
        <f>SUM(H20)+SUM(H22)+SUM(H21)+SUM(H23)</f>
        <v>0</v>
      </c>
      <c r="J20" s="26"/>
      <c r="K20" s="115" t="s">
        <v>29</v>
      </c>
      <c r="L20" s="19" t="s">
        <v>30</v>
      </c>
      <c r="M20" s="25"/>
      <c r="N20" s="9">
        <f>IF(SUM(K$35)=0,"Prod=0",SUM(L20)/SUM(K$35))</f>
        <v>0</v>
      </c>
      <c r="O20" s="311">
        <f>SUM(N20)+SUM(N22)+SUM(N21)+SUM(N23)</f>
        <v>0.29999352013996494</v>
      </c>
      <c r="P20" s="15"/>
      <c r="Q20" s="115" t="s">
        <v>29</v>
      </c>
      <c r="R20" s="19" t="s">
        <v>30</v>
      </c>
      <c r="S20" s="25"/>
      <c r="T20" s="9" t="str">
        <f>IF(SUM(Q$35)=0,"Prod=0",SUM(R20)/SUM(Q$35))</f>
        <v>Prod=0</v>
      </c>
      <c r="U20" s="311">
        <f>SUM(T20)+SUM(T22)+SUM(T21)+SUM(T23)</f>
        <v>0</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36">
        <v>0</v>
      </c>
      <c r="AS20" s="38"/>
    </row>
    <row r="21" spans="1:45" s="5" customFormat="1" ht="26.25" customHeight="1" thickBot="1" x14ac:dyDescent="0.3">
      <c r="A21" s="72"/>
      <c r="B21" s="310"/>
      <c r="C21" s="130" t="s">
        <v>60</v>
      </c>
      <c r="D21" s="114"/>
      <c r="E21" s="115" t="s">
        <v>29</v>
      </c>
      <c r="F21" s="19" t="s">
        <v>30</v>
      </c>
      <c r="G21" s="25"/>
      <c r="H21" s="9">
        <f>IF(SUM(E$35)=0,"Prod=0",SUM(F21)/SUM(E$35))</f>
        <v>0</v>
      </c>
      <c r="I21" s="312"/>
      <c r="J21" s="26"/>
      <c r="K21" s="115" t="s">
        <v>29</v>
      </c>
      <c r="L21" s="80">
        <v>54</v>
      </c>
      <c r="M21" s="25"/>
      <c r="N21" s="9">
        <f>IF(SUM(K$35)=0,"Prod=0",SUM(L21)/SUM(K$35))</f>
        <v>0.29999352013996494</v>
      </c>
      <c r="O21" s="312"/>
      <c r="P21" s="15"/>
      <c r="Q21" s="115" t="s">
        <v>29</v>
      </c>
      <c r="R21" s="19" t="s">
        <v>30</v>
      </c>
      <c r="S21" s="25"/>
      <c r="T21" s="9" t="str">
        <f>IF(SUM(Q$35)=0,"Prod=0",SUM(R21)/SUM(Q$35))</f>
        <v>Prod=0</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37"/>
      <c r="AS21" s="39"/>
    </row>
    <row r="22" spans="1:45" s="5" customFormat="1" ht="26.25" customHeight="1" thickBot="1" x14ac:dyDescent="0.3">
      <c r="A22" s="72"/>
      <c r="B22" s="310"/>
      <c r="C22" s="130" t="s">
        <v>61</v>
      </c>
      <c r="D22" s="114"/>
      <c r="E22" s="115" t="s">
        <v>29</v>
      </c>
      <c r="F22" s="19" t="s">
        <v>30</v>
      </c>
      <c r="G22" s="25"/>
      <c r="H22" s="9">
        <f>IF(SUM(E$35)=0,"Prod=0",SUM(F22)/SUM(E$35))</f>
        <v>0</v>
      </c>
      <c r="I22" s="313"/>
      <c r="J22" s="15"/>
      <c r="K22" s="115" t="s">
        <v>29</v>
      </c>
      <c r="L22" s="19" t="s">
        <v>30</v>
      </c>
      <c r="M22" s="25"/>
      <c r="N22" s="9">
        <f>IF(SUM(K$35)=0,"Prod=0",SUM(L22)/SUM(K$35))</f>
        <v>0</v>
      </c>
      <c r="O22" s="313"/>
      <c r="P22" s="15"/>
      <c r="Q22" s="115" t="s">
        <v>29</v>
      </c>
      <c r="R22" s="19" t="s">
        <v>30</v>
      </c>
      <c r="S22" s="25"/>
      <c r="T22" s="9" t="str">
        <f>IF(SUM(Q$35)=0,"Prod=0",SUM(R22)/SUM(Q$35))</f>
        <v>Prod=0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40"/>
    </row>
    <row r="23" spans="1:45" s="5" customFormat="1" ht="32.25" customHeight="1" thickBot="1" x14ac:dyDescent="0.3">
      <c r="A23" s="72"/>
      <c r="B23" s="198"/>
      <c r="C23" s="130" t="s">
        <v>34</v>
      </c>
      <c r="D23" s="114"/>
      <c r="E23" s="115" t="s">
        <v>29</v>
      </c>
      <c r="F23" s="19" t="s">
        <v>30</v>
      </c>
      <c r="G23" s="25"/>
      <c r="H23" s="9">
        <f>IF(SUM(E$35)=0,"Prod=0",SUM(F23)/SUM(E$35))</f>
        <v>0</v>
      </c>
      <c r="I23" s="314"/>
      <c r="J23" s="15"/>
      <c r="K23" s="115" t="s">
        <v>29</v>
      </c>
      <c r="L23" s="19" t="s">
        <v>30</v>
      </c>
      <c r="M23" s="25"/>
      <c r="N23" s="9">
        <f>IF(SUM(K$35)=0,"Prod=0",SUM(L23)/SUM(K$35))</f>
        <v>0</v>
      </c>
      <c r="O23" s="314"/>
      <c r="P23" s="15"/>
      <c r="Q23" s="115" t="s">
        <v>29</v>
      </c>
      <c r="R23" s="19" t="s">
        <v>30</v>
      </c>
      <c r="S23" s="25"/>
      <c r="T23" s="9" t="str">
        <f>IF(SUM(Q$35)=0,"Prod=0",SUM(R23)/SUM(Q$35))</f>
        <v>Prod=0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s="5" customFormat="1"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s="5" customFormat="1"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s="5" customFormat="1"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s="5" customFormat="1"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s="5" customFormat="1" ht="16.5" thickBot="1" x14ac:dyDescent="0.3">
      <c r="A28" s="64"/>
      <c r="B28" s="190" t="s">
        <v>65</v>
      </c>
      <c r="C28" s="191"/>
      <c r="D28" s="114"/>
      <c r="E28" s="115" t="s">
        <v>29</v>
      </c>
      <c r="F28" s="19" t="s">
        <v>30</v>
      </c>
      <c r="G28" s="25"/>
      <c r="H28" s="9">
        <f>IF(SUM(E$35)=0,"Prod=0",SUM(F28)/SUM(E$35))</f>
        <v>0</v>
      </c>
      <c r="I28" s="311">
        <f>SUM(H28)+SUM(H29)+SUM(H30)</f>
        <v>0</v>
      </c>
      <c r="J28" s="15"/>
      <c r="K28" s="115" t="s">
        <v>29</v>
      </c>
      <c r="L28" s="19" t="s">
        <v>30</v>
      </c>
      <c r="M28" s="25"/>
      <c r="N28" s="9">
        <f>IF(SUM(K$35)=0,"Prod=0",SUM(L28)/SUM(K$35))</f>
        <v>0</v>
      </c>
      <c r="O28" s="311">
        <f>SUM(N28)+SUM(N29)+SUM(N30)</f>
        <v>0</v>
      </c>
      <c r="P28" s="15"/>
      <c r="Q28" s="115" t="s">
        <v>29</v>
      </c>
      <c r="R28" s="19" t="s">
        <v>30</v>
      </c>
      <c r="S28" s="25"/>
      <c r="T28" s="9" t="str">
        <f>IF(SUM(Q$35)=0,"Prod=0",SUM(R28)/SUM(Q$35))</f>
        <v>Prod=0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36">
        <v>0</v>
      </c>
      <c r="AS28" s="38"/>
    </row>
    <row r="29" spans="1:45" s="5" customFormat="1" ht="16.5" thickBot="1" x14ac:dyDescent="0.3">
      <c r="A29" s="72"/>
      <c r="B29" s="190" t="s">
        <v>66</v>
      </c>
      <c r="C29" s="191"/>
      <c r="D29" s="114"/>
      <c r="E29" s="115" t="s">
        <v>29</v>
      </c>
      <c r="F29" s="19" t="s">
        <v>30</v>
      </c>
      <c r="G29" s="25"/>
      <c r="H29" s="9">
        <f>IF(SUM(E$35)=0,"Prod=0",SUM(F29)/SUM(E$35))</f>
        <v>0</v>
      </c>
      <c r="I29" s="312"/>
      <c r="J29" s="15"/>
      <c r="K29" s="115" t="s">
        <v>29</v>
      </c>
      <c r="L29" s="19" t="s">
        <v>30</v>
      </c>
      <c r="M29" s="25"/>
      <c r="N29" s="9">
        <f>IF(SUM(K$35)=0,"Prod=0",SUM(L29)/SUM(K$35))</f>
        <v>0</v>
      </c>
      <c r="O29" s="312"/>
      <c r="P29" s="15"/>
      <c r="Q29" s="115" t="s">
        <v>29</v>
      </c>
      <c r="R29" s="19" t="s">
        <v>30</v>
      </c>
      <c r="S29" s="25"/>
      <c r="T29" s="9" t="str">
        <f>IF(SUM(Q$35)=0,"Prod=0",SUM(R29)/SUM(Q$35))</f>
        <v>Prod=0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40"/>
    </row>
    <row r="30" spans="1:45" s="5" customFormat="1" ht="16.5" thickBot="1" x14ac:dyDescent="0.3">
      <c r="A30" s="72"/>
      <c r="B30" s="190" t="s">
        <v>36</v>
      </c>
      <c r="C30" s="191"/>
      <c r="D30" s="131"/>
      <c r="E30" s="115" t="s">
        <v>29</v>
      </c>
      <c r="F30" s="19" t="s">
        <v>30</v>
      </c>
      <c r="G30" s="25"/>
      <c r="H30" s="9">
        <f>IF(SUM(E$35)=0,"Prod=0",SUM(F30)/SUM(E$35))</f>
        <v>0</v>
      </c>
      <c r="I30" s="314"/>
      <c r="J30" s="15"/>
      <c r="K30" s="115" t="s">
        <v>29</v>
      </c>
      <c r="L30" s="19" t="s">
        <v>30</v>
      </c>
      <c r="M30" s="25"/>
      <c r="N30" s="9">
        <f>IF(SUM(K$35)=0,"Prod=0",SUM(L30)/SUM(K$35))</f>
        <v>0</v>
      </c>
      <c r="O30" s="314"/>
      <c r="P30" s="15"/>
      <c r="Q30" s="115" t="s">
        <v>29</v>
      </c>
      <c r="R30" s="19" t="s">
        <v>30</v>
      </c>
      <c r="S30" s="25"/>
      <c r="T30" s="9" t="str">
        <f>IF(SUM(Q$35)=0,"Prod=0",SUM(R30)/SUM(Q$35))</f>
        <v>Prod=0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s="5" customFormat="1"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s="5" customFormat="1" ht="21" customHeight="1" thickBot="1" x14ac:dyDescent="0.3">
      <c r="A32" s="72"/>
      <c r="B32" s="75"/>
      <c r="C32" s="76"/>
      <c r="D32" s="131"/>
      <c r="E32" s="142" t="s">
        <v>37</v>
      </c>
      <c r="F32" s="27">
        <f>SUM(F14)+SUM(F15)+SUM(F16)+SUM(F17)+SUM(F18)+SUM(F20)+SUM(F21)+SUM(F22)+SUM(F23)+SUM(F28)+SUM(F29)+SUM(F30)</f>
        <v>58.8</v>
      </c>
      <c r="G32" s="327" t="str">
        <f>CONCATENATE("[",I35,"]")</f>
        <v>[1000 t.d.m.]</v>
      </c>
      <c r="H32" s="328"/>
      <c r="I32" s="329"/>
      <c r="J32" s="28"/>
      <c r="K32" s="142" t="s">
        <v>37</v>
      </c>
      <c r="L32" s="27">
        <f>SUM(L14)+SUM(L15)+SUM(L16)+SUM(L17)+SUM(L18)+SUM(L20)+SUM(L21)+SUM(L22)+SUM(L23)+SUM(L28)+SUM(L29)+SUM(L30)</f>
        <v>180</v>
      </c>
      <c r="M32" s="192" t="s">
        <v>67</v>
      </c>
      <c r="N32" s="193"/>
      <c r="O32" s="194"/>
      <c r="P32" s="15"/>
      <c r="Q32" s="142" t="s">
        <v>37</v>
      </c>
      <c r="R32" s="27">
        <f>SUM(R14)+SUM(R15)+SUM(R16)+SUM(R17)+SUM(R18)+SUM(R20)+SUM(R21)+SUM(R22)+SUM(R23)+SUM(R28)+SUM(R29)+SUM(R30)</f>
        <v>0</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v>58.797000000000004</v>
      </c>
      <c r="F35" s="337"/>
      <c r="G35" s="337"/>
      <c r="H35" s="338"/>
      <c r="I35" s="151" t="s">
        <v>39</v>
      </c>
      <c r="J35" s="77"/>
      <c r="K35" s="336">
        <v>180.00388800000002</v>
      </c>
      <c r="L35" s="337"/>
      <c r="M35" s="337"/>
      <c r="N35" s="338"/>
      <c r="O35" s="151" t="s">
        <v>39</v>
      </c>
      <c r="P35" s="174"/>
      <c r="Q35" s="336" t="s">
        <v>30</v>
      </c>
      <c r="R35" s="337"/>
      <c r="S35" s="337"/>
      <c r="T35" s="338"/>
      <c r="U35" s="151" t="s">
        <v>39</v>
      </c>
      <c r="V35" s="174"/>
      <c r="W35" s="336" t="s">
        <v>30</v>
      </c>
      <c r="X35" s="337"/>
      <c r="Y35" s="337"/>
      <c r="Z35" s="338"/>
      <c r="AA35" s="151" t="s">
        <v>39</v>
      </c>
      <c r="AB35" s="174"/>
      <c r="AC35" s="336" t="s">
        <v>30</v>
      </c>
      <c r="AD35" s="337"/>
      <c r="AE35" s="337"/>
      <c r="AF35" s="338"/>
      <c r="AG35" s="151" t="s">
        <v>39</v>
      </c>
      <c r="AH35" s="175"/>
      <c r="AI35" s="336" t="s">
        <v>30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25</v>
      </c>
      <c r="F36" s="346"/>
      <c r="G36" s="346"/>
      <c r="H36" s="347"/>
      <c r="I36" s="153" t="s">
        <v>68</v>
      </c>
      <c r="J36" s="79"/>
      <c r="K36" s="345">
        <v>184</v>
      </c>
      <c r="L36" s="346"/>
      <c r="M36" s="346"/>
      <c r="N36" s="347"/>
      <c r="O36" s="153" t="s">
        <v>68</v>
      </c>
      <c r="P36" s="175"/>
      <c r="Q36" s="345" t="s">
        <v>30</v>
      </c>
      <c r="R36" s="346"/>
      <c r="S36" s="346"/>
      <c r="T36" s="347"/>
      <c r="U36" s="153" t="s">
        <v>68</v>
      </c>
      <c r="V36" s="176"/>
      <c r="W36" s="345" t="s">
        <v>30</v>
      </c>
      <c r="X36" s="346"/>
      <c r="Y36" s="346"/>
      <c r="Z36" s="347"/>
      <c r="AA36" s="154" t="s">
        <v>69</v>
      </c>
      <c r="AB36" s="175"/>
      <c r="AC36" s="345" t="s">
        <v>30</v>
      </c>
      <c r="AD36" s="346"/>
      <c r="AE36" s="346"/>
      <c r="AF36" s="347"/>
      <c r="AG36" s="154" t="s">
        <v>69</v>
      </c>
      <c r="AH36" s="175"/>
      <c r="AI36" s="348" t="s">
        <v>30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v>141</v>
      </c>
      <c r="F37" s="340"/>
      <c r="G37" s="340"/>
      <c r="H37" s="341"/>
      <c r="I37" s="156" t="s">
        <v>41</v>
      </c>
      <c r="J37" s="79"/>
      <c r="K37" s="339">
        <v>431.66399999999999</v>
      </c>
      <c r="L37" s="340"/>
      <c r="M37" s="340"/>
      <c r="N37" s="341"/>
      <c r="O37" s="157" t="s">
        <v>41</v>
      </c>
      <c r="P37" s="174"/>
      <c r="Q37" s="339" t="s">
        <v>30</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B20:B22"/>
    <mergeCell ref="B37:C37"/>
    <mergeCell ref="E37:H37"/>
    <mergeCell ref="K37:N37"/>
    <mergeCell ref="Q37:T37"/>
    <mergeCell ref="B24:B26"/>
    <mergeCell ref="I28:I30"/>
    <mergeCell ref="O28:O30"/>
    <mergeCell ref="G32:I32"/>
    <mergeCell ref="W37:Z37"/>
    <mergeCell ref="AC37:AF37"/>
    <mergeCell ref="AI37:AL37"/>
    <mergeCell ref="AI35:AL35"/>
    <mergeCell ref="B36:C36"/>
    <mergeCell ref="E36:H36"/>
    <mergeCell ref="K36:N36"/>
    <mergeCell ref="Q36:T36"/>
    <mergeCell ref="W36:Z36"/>
    <mergeCell ref="AC36:AF36"/>
    <mergeCell ref="AI36:AL36"/>
    <mergeCell ref="B35:C35"/>
    <mergeCell ref="E35:H35"/>
    <mergeCell ref="K35:N35"/>
    <mergeCell ref="Q35:T35"/>
    <mergeCell ref="W35:Z35"/>
    <mergeCell ref="AC35:AF35"/>
    <mergeCell ref="AA28:AA30"/>
    <mergeCell ref="AG28:AG30"/>
    <mergeCell ref="AM28:AM30"/>
    <mergeCell ref="AG20:AG23"/>
    <mergeCell ref="AM20:AM23"/>
    <mergeCell ref="AA20:AA23"/>
    <mergeCell ref="U28:U30"/>
    <mergeCell ref="B16:B17"/>
    <mergeCell ref="I20:I23"/>
    <mergeCell ref="O20:O23"/>
    <mergeCell ref="U20:U23"/>
    <mergeCell ref="B14:B15"/>
    <mergeCell ref="I14:I18"/>
    <mergeCell ref="O14:O18"/>
    <mergeCell ref="U14:U18"/>
    <mergeCell ref="AA14:AA18"/>
    <mergeCell ref="AG14:AG18"/>
    <mergeCell ref="AM14:AM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2</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0</v>
      </c>
      <c r="G10" s="50"/>
      <c r="H10" s="50"/>
      <c r="I10" s="51"/>
      <c r="J10" s="15"/>
      <c r="K10" s="200"/>
      <c r="L10" s="49">
        <f>IF(IF(((SUM(O14)+SUM(O20)+SUM(O28)+SUM(O24))&gt;(SUM(N14)+SUM(N17)+SUM(N18)+SUM(N20)+SUM(N21)+SUM(N22)+SUM(N23)+SUM(N24)+SUM(N25)+SUM(N26)+SUM(N28)+SUM(N29)+SUM(N30))),(SUM(O14)+SUM(O20)+SUM(O28)+SUM(O24)),(((SUM(N14)+SUM(N17)+SUM(N18)+SUM(N20)+SUM(N21)+SUM(N22)+SUM(N23)+SUM(N24)+SUM(N25)+SUM(N26)+SUM(N28)+SUM(N29)+SUM(N30)))))&gt;1.1,"Volumes submitted be-",(IF(((SUM(O14)+SUM(O20)+SUM(O28)+SUM(O24))&gt;(SUM(N14)+SUM(N17)+SUM(N18)+SUM(N20)+SUM(N21)+SUM(N22)+SUM(N23)+SUM(N24)+SUM(N25)+SUM(N26)+SUM(N28)+SUM(N29)+SUM(N30))),(SUM(O14)+SUM(O20)+SUM(O28)+SUM(O24)),(((SUM(N14)+SUM(N17)+SUM(N18)+SUM(N20)+SUM(N21)+SUM(N22)+SUM(N23)+SUM(N24)+SUM(N25)+SUM(N26)+SUM(N28)+SUM(N29)+SUM(N30)))))))</f>
        <v>0.999</v>
      </c>
      <c r="M10" s="50"/>
      <c r="N10" s="50"/>
      <c r="O10" s="51"/>
      <c r="P10" s="170"/>
      <c r="Q10" s="89"/>
      <c r="R10" s="49">
        <v>0</v>
      </c>
      <c r="S10" s="50"/>
      <c r="T10" s="50"/>
      <c r="U10" s="51"/>
      <c r="V10" s="171"/>
      <c r="W10" s="89"/>
      <c r="X10" s="49">
        <v>0</v>
      </c>
      <c r="Y10" s="50"/>
      <c r="Z10" s="50"/>
      <c r="AA10" s="51"/>
      <c r="AB10" s="170"/>
      <c r="AC10" s="89"/>
      <c r="AD10" s="49">
        <v>1</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1</v>
      </c>
      <c r="G11" s="50"/>
      <c r="H11" s="50"/>
      <c r="I11" s="51"/>
      <c r="J11" s="15"/>
      <c r="K11" s="201"/>
      <c r="L11" s="49">
        <f>IF(L10=0,1,IF(SUM(L10)&gt;0,1-L10,"low exceed production"))</f>
        <v>1.0000000000000009E-3</v>
      </c>
      <c r="M11" s="50"/>
      <c r="N11" s="50"/>
      <c r="O11" s="51"/>
      <c r="P11" s="170"/>
      <c r="Q11" s="92"/>
      <c r="R11" s="49">
        <v>1</v>
      </c>
      <c r="S11" s="50"/>
      <c r="T11" s="50"/>
      <c r="U11" s="51"/>
      <c r="V11" s="171"/>
      <c r="W11" s="92"/>
      <c r="X11" s="49">
        <v>1</v>
      </c>
      <c r="Y11" s="50"/>
      <c r="Z11" s="50"/>
      <c r="AA11" s="51"/>
      <c r="AB11" s="170"/>
      <c r="AC11" s="92"/>
      <c r="AD11" s="49">
        <v>0</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202"/>
      <c r="L12" s="203"/>
      <c r="M12" s="203"/>
      <c r="N12" s="204"/>
      <c r="O12" s="205"/>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206"/>
      <c r="L13" s="207"/>
      <c r="M13" s="208" t="s">
        <v>26</v>
      </c>
      <c r="N13" s="209"/>
      <c r="O13" s="210"/>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t="s">
        <v>30</v>
      </c>
      <c r="G14" s="20"/>
      <c r="H14" s="9" t="str">
        <f>IF(SUM(E$35)=0,"Prod=0",SUM(F14)/SUM(E$35))</f>
        <v>Prod=0</v>
      </c>
      <c r="I14" s="304">
        <f>SUM(H14)+SUM(H15)+SUM(H16)+SUM(H17)+SUM(H18)</f>
        <v>0</v>
      </c>
      <c r="J14" s="15"/>
      <c r="K14" s="211" t="s">
        <v>29</v>
      </c>
      <c r="L14" s="80">
        <v>290.36681526600006</v>
      </c>
      <c r="M14" s="20" t="s">
        <v>24</v>
      </c>
      <c r="N14" s="9">
        <f>IF(SUM(K$35)=0,"Prod=0",SUM(L14)/SUM(K$35))</f>
        <v>0.121</v>
      </c>
      <c r="O14" s="311">
        <f>SUM(N14)+SUM(N15)+SUM(N16)+SUM(N17)+SUM(N18)</f>
        <v>0.217</v>
      </c>
      <c r="P14" s="15"/>
      <c r="Q14" s="115" t="s">
        <v>29</v>
      </c>
      <c r="R14" s="19" t="s">
        <v>30</v>
      </c>
      <c r="S14" s="20"/>
      <c r="T14" s="9" t="str">
        <f>IF(SUM(Q$35)=0,"Prod=0",SUM(R14)/SUM(Q$35))</f>
        <v>Prod=0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f>IF(SUM(AC$35)=0,"Prod=0",SUM(AD14)/SUM(AC$35))</f>
        <v>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19" t="s">
        <v>30</v>
      </c>
      <c r="G15" s="20"/>
      <c r="H15" s="9" t="str">
        <f>IF(SUM(E$35)=0,"Prod=0",SUM(F15)/SUM(E$35))</f>
        <v>Prod=0</v>
      </c>
      <c r="I15" s="305"/>
      <c r="J15" s="15"/>
      <c r="K15" s="211" t="s">
        <v>29</v>
      </c>
      <c r="L15" s="80">
        <v>230.37367161600005</v>
      </c>
      <c r="M15" s="20" t="s">
        <v>24</v>
      </c>
      <c r="N15" s="9">
        <f>IF(SUM(K$35)=0,"Prod=0",SUM(L15)/SUM(K$35))</f>
        <v>9.6000000000000002E-2</v>
      </c>
      <c r="O15" s="312"/>
      <c r="P15" s="15"/>
      <c r="Q15" s="115" t="s">
        <v>29</v>
      </c>
      <c r="R15" s="19" t="s">
        <v>30</v>
      </c>
      <c r="S15" s="20"/>
      <c r="T15" s="9" t="str">
        <f t="shared" ref="T15:T16" si="0">IF(SUM(Q$35)=0,"Prod=0",SUM(R15)/SUM(Q$35))</f>
        <v>Prod=0</v>
      </c>
      <c r="U15" s="305"/>
      <c r="V15" s="31"/>
      <c r="W15" s="116" t="s">
        <v>29</v>
      </c>
      <c r="X15" s="19" t="s">
        <v>30</v>
      </c>
      <c r="Y15" s="20"/>
      <c r="Z15" s="9" t="str">
        <f t="shared" ref="Z15:Z16" si="1">IF(SUM(W$35)=0,"Prod=0",SUM(X15)/SUM(W$35))</f>
        <v>Prod=0</v>
      </c>
      <c r="AA15" s="312"/>
      <c r="AB15" s="15"/>
      <c r="AC15" s="116" t="s">
        <v>29</v>
      </c>
      <c r="AD15" s="19" t="s">
        <v>30</v>
      </c>
      <c r="AE15" s="20"/>
      <c r="AF15" s="9">
        <f t="shared" ref="AF15:AF16" si="2">IF(SUM(AC$35)=0,"Prod=0",SUM(AD15)/SUM(AC$35))</f>
        <v>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t="str">
        <f>IF(SUM(E$35)=0,"Prod=0",SUM(F16)/SUM(E$35))</f>
        <v>Prod=0</v>
      </c>
      <c r="I16" s="305"/>
      <c r="J16" s="15"/>
      <c r="K16" s="211" t="s">
        <v>29</v>
      </c>
      <c r="L16" s="19" t="s">
        <v>30</v>
      </c>
      <c r="M16" s="20"/>
      <c r="N16" s="9">
        <f>IF(SUM(K$35)=0,"Prod=0",SUM(L16)/SUM(K$35))</f>
        <v>0</v>
      </c>
      <c r="O16" s="312"/>
      <c r="P16" s="15"/>
      <c r="Q16" s="115" t="s">
        <v>29</v>
      </c>
      <c r="R16" s="19" t="s">
        <v>30</v>
      </c>
      <c r="S16" s="20"/>
      <c r="T16" s="9" t="str">
        <f t="shared" si="0"/>
        <v>Prod=0</v>
      </c>
      <c r="U16" s="305"/>
      <c r="V16" s="31"/>
      <c r="W16" s="116" t="s">
        <v>29</v>
      </c>
      <c r="X16" s="19" t="s">
        <v>30</v>
      </c>
      <c r="Y16" s="20"/>
      <c r="Z16" s="9" t="str">
        <f t="shared" si="1"/>
        <v>Prod=0</v>
      </c>
      <c r="AA16" s="312"/>
      <c r="AB16" s="15"/>
      <c r="AC16" s="116" t="s">
        <v>29</v>
      </c>
      <c r="AD16" s="19" t="s">
        <v>30</v>
      </c>
      <c r="AE16" s="20"/>
      <c r="AF16" s="9">
        <f t="shared" si="2"/>
        <v>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t="s">
        <v>30</v>
      </c>
      <c r="G17" s="20"/>
      <c r="H17" s="9" t="str">
        <f>IF(SUM(E$35)=0,"Prod=0",SUM(F17)/SUM(E$35))</f>
        <v>Prod=0</v>
      </c>
      <c r="I17" s="305"/>
      <c r="J17" s="15"/>
      <c r="K17" s="211" t="s">
        <v>29</v>
      </c>
      <c r="L17" s="19" t="s">
        <v>30</v>
      </c>
      <c r="M17" s="20"/>
      <c r="N17" s="9">
        <f>IF(SUM(K$35)=0,"Prod=0",SUM(L17)/SUM(K$35))</f>
        <v>0</v>
      </c>
      <c r="O17" s="312"/>
      <c r="P17" s="15"/>
      <c r="Q17" s="115" t="s">
        <v>29</v>
      </c>
      <c r="R17" s="19" t="s">
        <v>30</v>
      </c>
      <c r="S17" s="20"/>
      <c r="T17" s="9" t="str">
        <f>IF(SUM(Q$35)=0,"Prod=0",SUM(R17)/SUM(Q$35))</f>
        <v>Prod=0</v>
      </c>
      <c r="U17" s="305"/>
      <c r="V17" s="31"/>
      <c r="W17" s="116" t="s">
        <v>29</v>
      </c>
      <c r="X17" s="19" t="s">
        <v>30</v>
      </c>
      <c r="Y17" s="20"/>
      <c r="Z17" s="9" t="str">
        <f>IF(SUM(W$35)=0,"Prod=0",SUM(X17)/SUM(W$35))</f>
        <v>Prod=0</v>
      </c>
      <c r="AA17" s="312"/>
      <c r="AB17" s="15"/>
      <c r="AC17" s="116" t="s">
        <v>29</v>
      </c>
      <c r="AD17" s="19" t="s">
        <v>30</v>
      </c>
      <c r="AE17" s="20"/>
      <c r="AF17" s="9">
        <f>IF(SUM(AC$35)=0,"Prod=0",SUM(AD17)/SUM(AC$35))</f>
        <v>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t="str">
        <f>IF(SUM(E$35)=0,"Prod=0",SUM(F18)/SUM(E$35))</f>
        <v>Prod=0</v>
      </c>
      <c r="I18" s="306"/>
      <c r="J18" s="15"/>
      <c r="K18" s="211" t="s">
        <v>29</v>
      </c>
      <c r="L18" s="19" t="s">
        <v>30</v>
      </c>
      <c r="M18" s="20"/>
      <c r="N18" s="9">
        <f>IF(SUM(K$35)=0,"Prod=0",SUM(L18)/SUM(K$35))</f>
        <v>0</v>
      </c>
      <c r="O18" s="335"/>
      <c r="P18" s="15"/>
      <c r="Q18" s="115" t="s">
        <v>29</v>
      </c>
      <c r="R18" s="19" t="s">
        <v>30</v>
      </c>
      <c r="S18" s="20"/>
      <c r="T18" s="9" t="str">
        <f>IF(SUM(Q$35)=0,"Prod=0",SUM(R18)/SUM(Q$35))</f>
        <v>Prod=0</v>
      </c>
      <c r="U18" s="306"/>
      <c r="V18" s="31"/>
      <c r="W18" s="116" t="s">
        <v>29</v>
      </c>
      <c r="X18" s="19" t="s">
        <v>30</v>
      </c>
      <c r="Y18" s="20"/>
      <c r="Z18" s="9" t="str">
        <f>IF(SUM(W$35)=0,"Prod=0",SUM(X18)/SUM(W$35))</f>
        <v>Prod=0</v>
      </c>
      <c r="AA18" s="314"/>
      <c r="AB18" s="15"/>
      <c r="AC18" s="116" t="s">
        <v>29</v>
      </c>
      <c r="AD18" s="19" t="s">
        <v>30</v>
      </c>
      <c r="AE18" s="20"/>
      <c r="AF18" s="9">
        <f>IF(SUM(AC$35)=0,"Prod=0",SUM(AD18)/SUM(AC$35))</f>
        <v>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212"/>
      <c r="L19" s="213"/>
      <c r="M19" s="214"/>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t="str">
        <f>IF(SUM(E$35)=0,"Prod=0",SUM(F20)/SUM(E$35))</f>
        <v>Prod=0</v>
      </c>
      <c r="I20" s="311">
        <f>SUM(H20)+SUM(H22)+SUM(H21)+SUM(H23)</f>
        <v>0</v>
      </c>
      <c r="J20" s="26"/>
      <c r="K20" s="211" t="s">
        <v>29</v>
      </c>
      <c r="L20" s="80">
        <v>7.1991772380000016</v>
      </c>
      <c r="M20" s="25" t="s">
        <v>24</v>
      </c>
      <c r="N20" s="9">
        <f>IF(SUM(K$35)=0,"Prod=0",SUM(L20)/SUM(K$35))</f>
        <v>3.0000000000000001E-3</v>
      </c>
      <c r="O20" s="311">
        <f>SUM(N20)+SUM(N22)+SUM(N21)+SUM(N23)</f>
        <v>0.77400000000000002</v>
      </c>
      <c r="P20" s="15"/>
      <c r="Q20" s="115" t="s">
        <v>29</v>
      </c>
      <c r="R20" s="19" t="s">
        <v>30</v>
      </c>
      <c r="S20" s="25"/>
      <c r="T20" s="9" t="str">
        <f>IF(SUM(Q$35)=0,"Prod=0",SUM(R20)/SUM(Q$35))</f>
        <v>Prod=0</v>
      </c>
      <c r="U20" s="311">
        <f>SUM(T20)+SUM(T22)+SUM(T21)+SUM(T23)</f>
        <v>0</v>
      </c>
      <c r="V20" s="31"/>
      <c r="W20" s="116" t="s">
        <v>29</v>
      </c>
      <c r="X20" s="19" t="s">
        <v>30</v>
      </c>
      <c r="Y20" s="25"/>
      <c r="Z20" s="9" t="str">
        <f>IF(SUM(W$35)=0,"Prod=0",SUM(X20)/SUM(W$35))</f>
        <v>Prod=0</v>
      </c>
      <c r="AA20" s="311">
        <f>SUM(Z20)+SUM(Z22)+SUM(Z21)+SUM(Z23)</f>
        <v>0</v>
      </c>
      <c r="AB20" s="15"/>
      <c r="AC20" s="116" t="s">
        <v>29</v>
      </c>
      <c r="AD20" s="19" t="s">
        <v>30</v>
      </c>
      <c r="AE20" s="25"/>
      <c r="AF20" s="9">
        <f>IF(SUM(AC$35)=0,"Prod=0",SUM(AD20)/SUM(AC$35))</f>
        <v>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t="s">
        <v>30</v>
      </c>
      <c r="G21" s="25"/>
      <c r="H21" s="9" t="str">
        <f>IF(SUM(E$35)=0,"Prod=0",SUM(F21)/SUM(E$35))</f>
        <v>Prod=0</v>
      </c>
      <c r="I21" s="312"/>
      <c r="J21" s="26"/>
      <c r="K21" s="211" t="s">
        <v>29</v>
      </c>
      <c r="L21" s="80">
        <v>1850.1885501660004</v>
      </c>
      <c r="M21" s="25" t="s">
        <v>24</v>
      </c>
      <c r="N21" s="9">
        <f>IF(SUM(K$35)=0,"Prod=0",SUM(L21)/SUM(K$35))</f>
        <v>0.77100000000000002</v>
      </c>
      <c r="O21" s="312"/>
      <c r="P21" s="15"/>
      <c r="Q21" s="115" t="s">
        <v>29</v>
      </c>
      <c r="R21" s="19" t="s">
        <v>30</v>
      </c>
      <c r="S21" s="25"/>
      <c r="T21" s="9" t="str">
        <f>IF(SUM(Q$35)=0,"Prod=0",SUM(R21)/SUM(Q$35))</f>
        <v>Prod=0</v>
      </c>
      <c r="U21" s="312"/>
      <c r="V21" s="31"/>
      <c r="W21" s="116" t="s">
        <v>29</v>
      </c>
      <c r="X21" s="19" t="s">
        <v>30</v>
      </c>
      <c r="Y21" s="25"/>
      <c r="Z21" s="9" t="str">
        <f>IF(SUM(W$35)=0,"Prod=0",SUM(X21)/SUM(W$35))</f>
        <v>Prod=0</v>
      </c>
      <c r="AA21" s="312"/>
      <c r="AB21" s="15"/>
      <c r="AC21" s="116" t="s">
        <v>29</v>
      </c>
      <c r="AD21" s="19" t="s">
        <v>30</v>
      </c>
      <c r="AE21" s="25"/>
      <c r="AF21" s="9">
        <f>IF(SUM(AC$35)=0,"Prod=0",SUM(AD21)/SUM(AC$35))</f>
        <v>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t="str">
        <f>IF(SUM(E$35)=0,"Prod=0",SUM(F22)/SUM(E$35))</f>
        <v>Prod=0</v>
      </c>
      <c r="I22" s="313"/>
      <c r="J22" s="15"/>
      <c r="K22" s="211" t="s">
        <v>29</v>
      </c>
      <c r="L22" s="19" t="s">
        <v>30</v>
      </c>
      <c r="M22" s="25"/>
      <c r="N22" s="9">
        <f>IF(SUM(K$35)=0,"Prod=0",SUM(L22)/SUM(K$35))</f>
        <v>0</v>
      </c>
      <c r="O22" s="313"/>
      <c r="P22" s="15"/>
      <c r="Q22" s="115" t="s">
        <v>29</v>
      </c>
      <c r="R22" s="19" t="s">
        <v>30</v>
      </c>
      <c r="S22" s="25"/>
      <c r="T22" s="9" t="str">
        <f>IF(SUM(Q$35)=0,"Prod=0",SUM(R22)/SUM(Q$35))</f>
        <v>Prod=0</v>
      </c>
      <c r="U22" s="313"/>
      <c r="V22" s="31"/>
      <c r="W22" s="116" t="s">
        <v>29</v>
      </c>
      <c r="X22" s="19" t="s">
        <v>30</v>
      </c>
      <c r="Y22" s="25"/>
      <c r="Z22" s="9" t="str">
        <f>IF(SUM(W$35)=0,"Prod=0",SUM(X22)/SUM(W$35))</f>
        <v>Prod=0</v>
      </c>
      <c r="AA22" s="313"/>
      <c r="AB22" s="15"/>
      <c r="AC22" s="116" t="s">
        <v>29</v>
      </c>
      <c r="AD22" s="19" t="s">
        <v>30</v>
      </c>
      <c r="AE22" s="25"/>
      <c r="AF22" s="9">
        <f>IF(SUM(AC$35)=0,"Prod=0",SUM(AD22)/SUM(AC$35))</f>
        <v>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t="str">
        <f>IF(SUM(E$35)=0,"Prod=0",SUM(F23)/SUM(E$35))</f>
        <v>Prod=0</v>
      </c>
      <c r="I23" s="314"/>
      <c r="J23" s="15"/>
      <c r="K23" s="211" t="s">
        <v>29</v>
      </c>
      <c r="L23" s="19"/>
      <c r="M23" s="25"/>
      <c r="N23" s="9">
        <f>IF(SUM(K$35)=0,"Prod=0",SUM(L23)/SUM(K$35))</f>
        <v>0</v>
      </c>
      <c r="O23" s="314"/>
      <c r="P23" s="15"/>
      <c r="Q23" s="115" t="s">
        <v>29</v>
      </c>
      <c r="R23" s="19" t="s">
        <v>30</v>
      </c>
      <c r="S23" s="25"/>
      <c r="T23" s="9" t="str">
        <f>IF(SUM(Q$35)=0,"Prod=0",SUM(R23)/SUM(Q$35))</f>
        <v>Prod=0</v>
      </c>
      <c r="U23" s="314"/>
      <c r="V23" s="31"/>
      <c r="W23" s="116" t="s">
        <v>29</v>
      </c>
      <c r="X23" s="19" t="s">
        <v>30</v>
      </c>
      <c r="Y23" s="25"/>
      <c r="Z23" s="9" t="str">
        <f>IF(SUM(W$35)=0,"Prod=0",SUM(X23)/SUM(W$35))</f>
        <v>Prod=0</v>
      </c>
      <c r="AA23" s="314"/>
      <c r="AB23" s="15"/>
      <c r="AC23" s="116" t="s">
        <v>29</v>
      </c>
      <c r="AD23" s="19" t="s">
        <v>30</v>
      </c>
      <c r="AE23" s="25"/>
      <c r="AF23" s="9">
        <f>IF(SUM(AC$35)=0,"Prod=0",SUM(AD23)/SUM(AC$35))</f>
        <v>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217"/>
      <c r="L24" s="218"/>
      <c r="M24" s="219"/>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217"/>
      <c r="L25" s="218"/>
      <c r="M25" s="219"/>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217"/>
      <c r="L26" s="218"/>
      <c r="M26" s="219"/>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212"/>
      <c r="L27" s="213"/>
      <c r="M27" s="214"/>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t="str">
        <f>IF(SUM(E$35)=0,"Prod=0",SUM(F28)/SUM(E$35))</f>
        <v>Prod=0</v>
      </c>
      <c r="I28" s="311">
        <f>SUM(H28)+SUM(H29)+SUM(H30)</f>
        <v>0</v>
      </c>
      <c r="J28" s="15"/>
      <c r="K28" s="211" t="s">
        <v>29</v>
      </c>
      <c r="L28" s="80">
        <v>19.197805968000004</v>
      </c>
      <c r="M28" s="25" t="s">
        <v>24</v>
      </c>
      <c r="N28" s="9">
        <f>IF(SUM(K$35)=0,"Prod=0",SUM(L28)/SUM(K$35))</f>
        <v>8.0000000000000002E-3</v>
      </c>
      <c r="O28" s="311">
        <f>SUM(N28)+SUM(N29)+SUM(N30)</f>
        <v>8.0000000000000002E-3</v>
      </c>
      <c r="P28" s="15"/>
      <c r="Q28" s="115" t="s">
        <v>29</v>
      </c>
      <c r="R28" s="19" t="s">
        <v>30</v>
      </c>
      <c r="S28" s="25"/>
      <c r="T28" s="9" t="str">
        <f>IF(SUM(Q$35)=0,"Prod=0",SUM(R28)/SUM(Q$35))</f>
        <v>Prod=0</v>
      </c>
      <c r="U28" s="311">
        <f>SUM(T28)+SUM(T29)+SUM(T30)</f>
        <v>0</v>
      </c>
      <c r="V28" s="15"/>
      <c r="W28" s="116" t="s">
        <v>29</v>
      </c>
      <c r="X28" s="19" t="s">
        <v>30</v>
      </c>
      <c r="Y28" s="25"/>
      <c r="Z28" s="9" t="str">
        <f>IF(SUM(W$35)=0,"Prod=0",SUM(X28)/SUM(W$35))</f>
        <v>Prod=0</v>
      </c>
      <c r="AA28" s="311">
        <f>SUM(Z28)+SUM(Z29)+SUM(Z30)</f>
        <v>0</v>
      </c>
      <c r="AB28" s="15"/>
      <c r="AC28" s="116" t="s">
        <v>29</v>
      </c>
      <c r="AD28" s="80">
        <f>AC35</f>
        <v>16.07535</v>
      </c>
      <c r="AE28" s="25" t="s">
        <v>24</v>
      </c>
      <c r="AF28" s="9">
        <f>IF(SUM(AC$35)=0,"Prod=0",SUM(AD28)/SUM(AC$35))</f>
        <v>1</v>
      </c>
      <c r="AG28" s="311">
        <f>SUM(AF28)+SUM(AF29)+SUM(AF30)</f>
        <v>1</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t="str">
        <f>IF(SUM(E$35)=0,"Prod=0",SUM(F29)/SUM(E$35))</f>
        <v>Prod=0</v>
      </c>
      <c r="I29" s="312"/>
      <c r="J29" s="15"/>
      <c r="K29" s="211" t="s">
        <v>29</v>
      </c>
      <c r="L29" s="19" t="s">
        <v>30</v>
      </c>
      <c r="M29" s="25"/>
      <c r="N29" s="9">
        <f>IF(SUM(K$35)=0,"Prod=0",SUM(L29)/SUM(K$35))</f>
        <v>0</v>
      </c>
      <c r="O29" s="312"/>
      <c r="P29" s="15"/>
      <c r="Q29" s="115" t="s">
        <v>29</v>
      </c>
      <c r="R29" s="19" t="s">
        <v>30</v>
      </c>
      <c r="S29" s="25"/>
      <c r="T29" s="9" t="str">
        <f>IF(SUM(Q$35)=0,"Prod=0",SUM(R29)/SUM(Q$35))</f>
        <v>Prod=0</v>
      </c>
      <c r="U29" s="312"/>
      <c r="V29" s="15"/>
      <c r="W29" s="116" t="s">
        <v>29</v>
      </c>
      <c r="X29" s="19" t="s">
        <v>30</v>
      </c>
      <c r="Y29" s="25"/>
      <c r="Z29" s="9" t="str">
        <f>IF(SUM(W$35)=0,"Prod=0",SUM(X29)/SUM(W$35))</f>
        <v>Prod=0</v>
      </c>
      <c r="AA29" s="312"/>
      <c r="AB29" s="15"/>
      <c r="AC29" s="116" t="s">
        <v>29</v>
      </c>
      <c r="AD29" s="19" t="s">
        <v>30</v>
      </c>
      <c r="AE29" s="25"/>
      <c r="AF29" s="9">
        <f>IF(SUM(AC$35)=0,"Prod=0",SUM(AD29)/SUM(AC$35))</f>
        <v>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t="str">
        <f>IF(SUM(E$35)=0,"Prod=0",SUM(F30)/SUM(E$35))</f>
        <v>Prod=0</v>
      </c>
      <c r="I30" s="314"/>
      <c r="J30" s="15"/>
      <c r="K30" s="211" t="s">
        <v>29</v>
      </c>
      <c r="L30" s="19" t="s">
        <v>30</v>
      </c>
      <c r="M30" s="25"/>
      <c r="N30" s="9">
        <f>IF(SUM(K$35)=0,"Prod=0",SUM(L30)/SUM(K$35))</f>
        <v>0</v>
      </c>
      <c r="O30" s="314"/>
      <c r="P30" s="15"/>
      <c r="Q30" s="115" t="s">
        <v>29</v>
      </c>
      <c r="R30" s="19" t="s">
        <v>30</v>
      </c>
      <c r="S30" s="25"/>
      <c r="T30" s="9" t="str">
        <f>IF(SUM(Q$35)=0,"Prod=0",SUM(R30)/SUM(Q$35))</f>
        <v>Prod=0</v>
      </c>
      <c r="U30" s="314"/>
      <c r="V30" s="15"/>
      <c r="W30" s="116" t="s">
        <v>29</v>
      </c>
      <c r="X30" s="19" t="s">
        <v>30</v>
      </c>
      <c r="Y30" s="25"/>
      <c r="Z30" s="9" t="str">
        <f>IF(SUM(W$35)=0,"Prod=0",SUM(X30)/SUM(W$35))</f>
        <v>Prod=0</v>
      </c>
      <c r="AA30" s="314"/>
      <c r="AB30" s="15"/>
      <c r="AC30" s="116" t="s">
        <v>29</v>
      </c>
      <c r="AD30" s="19" t="s">
        <v>30</v>
      </c>
      <c r="AE30" s="25"/>
      <c r="AF30" s="9">
        <f>IF(SUM(AC$35)=0,"Prod=0",SUM(AD30)/SUM(AC$35))</f>
        <v>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223"/>
      <c r="L31" s="224"/>
      <c r="M31" s="225"/>
      <c r="N31" s="226"/>
      <c r="O31" s="227"/>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0</v>
      </c>
      <c r="G32" s="327" t="str">
        <f>CONCATENATE("[",I35,"]")</f>
        <v>[1000 t.d.m.]</v>
      </c>
      <c r="H32" s="328"/>
      <c r="I32" s="329"/>
      <c r="J32" s="28"/>
      <c r="K32" s="142" t="s">
        <v>37</v>
      </c>
      <c r="L32" s="27">
        <f>SUM(L14)+SUM(L15)+SUM(L16)+SUM(L17)+SUM(L18)+SUM(L20)+SUM(L21)+SUM(L22)+SUM(L23)+SUM(L28)+SUM(L29)+SUM(L30)</f>
        <v>2397.3260202540005</v>
      </c>
      <c r="M32" s="192" t="s">
        <v>67</v>
      </c>
      <c r="N32" s="193"/>
      <c r="O32" s="194"/>
      <c r="P32" s="15"/>
      <c r="Q32" s="142" t="s">
        <v>37</v>
      </c>
      <c r="R32" s="27">
        <f>SUM(R14)+SUM(R15)+SUM(R16)+SUM(R17)+SUM(R18)+SUM(R20)+SUM(R21)+SUM(R22)+SUM(R23)+SUM(R28)+SUM(R29)+SUM(R30)</f>
        <v>0</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16.07535</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229"/>
      <c r="L33" s="230"/>
      <c r="M33" s="231"/>
      <c r="N33" s="232"/>
      <c r="O33" s="221"/>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233"/>
      <c r="L34" s="234"/>
      <c r="M34" s="234"/>
      <c r="N34" s="222"/>
      <c r="O34" s="235"/>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t="s">
        <v>30</v>
      </c>
      <c r="F35" s="337"/>
      <c r="G35" s="337"/>
      <c r="H35" s="338"/>
      <c r="I35" s="151" t="s">
        <v>39</v>
      </c>
      <c r="J35" s="77"/>
      <c r="K35" s="318">
        <v>2399.7257460000005</v>
      </c>
      <c r="L35" s="319"/>
      <c r="M35" s="319"/>
      <c r="N35" s="320"/>
      <c r="O35" s="236" t="s">
        <v>39</v>
      </c>
      <c r="P35" s="174"/>
      <c r="Q35" s="336" t="s">
        <v>30</v>
      </c>
      <c r="R35" s="337"/>
      <c r="S35" s="337"/>
      <c r="T35" s="338"/>
      <c r="U35" s="151" t="s">
        <v>39</v>
      </c>
      <c r="V35" s="174"/>
      <c r="W35" s="336" t="s">
        <v>30</v>
      </c>
      <c r="X35" s="337"/>
      <c r="Y35" s="337"/>
      <c r="Z35" s="338"/>
      <c r="AA35" s="151" t="s">
        <v>39</v>
      </c>
      <c r="AB35" s="174"/>
      <c r="AC35" s="336">
        <v>16.07535</v>
      </c>
      <c r="AD35" s="337"/>
      <c r="AE35" s="337"/>
      <c r="AF35" s="338"/>
      <c r="AG35" s="151" t="s">
        <v>39</v>
      </c>
      <c r="AH35" s="175"/>
      <c r="AI35" s="336" t="s">
        <v>30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t="s">
        <v>30</v>
      </c>
      <c r="F36" s="346"/>
      <c r="G36" s="346"/>
      <c r="H36" s="347"/>
      <c r="I36" s="153" t="s">
        <v>68</v>
      </c>
      <c r="J36" s="79"/>
      <c r="K36" s="353">
        <v>2453</v>
      </c>
      <c r="L36" s="354"/>
      <c r="M36" s="354"/>
      <c r="N36" s="355"/>
      <c r="O36" s="237" t="s">
        <v>68</v>
      </c>
      <c r="P36" s="175"/>
      <c r="Q36" s="345" t="s">
        <v>30</v>
      </c>
      <c r="R36" s="346"/>
      <c r="S36" s="346"/>
      <c r="T36" s="347"/>
      <c r="U36" s="153" t="s">
        <v>68</v>
      </c>
      <c r="V36" s="176"/>
      <c r="W36" s="345" t="s">
        <v>30</v>
      </c>
      <c r="X36" s="346"/>
      <c r="Y36" s="346"/>
      <c r="Z36" s="347"/>
      <c r="AA36" s="154" t="s">
        <v>69</v>
      </c>
      <c r="AB36" s="175"/>
      <c r="AC36" s="345">
        <v>5</v>
      </c>
      <c r="AD36" s="346"/>
      <c r="AE36" s="346"/>
      <c r="AF36" s="347"/>
      <c r="AG36" s="154" t="s">
        <v>69</v>
      </c>
      <c r="AH36" s="175"/>
      <c r="AI36" s="348" t="s">
        <v>30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t="s">
        <v>30</v>
      </c>
      <c r="F37" s="340"/>
      <c r="G37" s="340"/>
      <c r="H37" s="341"/>
      <c r="I37" s="156" t="s">
        <v>41</v>
      </c>
      <c r="J37" s="79"/>
      <c r="K37" s="351">
        <v>5754.7380000000003</v>
      </c>
      <c r="L37" s="352"/>
      <c r="M37" s="352"/>
      <c r="N37" s="352"/>
      <c r="O37" s="238" t="s">
        <v>41</v>
      </c>
      <c r="P37" s="174"/>
      <c r="Q37" s="339" t="s">
        <v>30</v>
      </c>
      <c r="R37" s="340"/>
      <c r="S37" s="340"/>
      <c r="T37" s="341"/>
      <c r="U37" s="157" t="s">
        <v>41</v>
      </c>
      <c r="V37" s="176"/>
      <c r="W37" s="339" t="s">
        <v>30</v>
      </c>
      <c r="X37" s="340"/>
      <c r="Y37" s="340"/>
      <c r="Z37" s="341"/>
      <c r="AA37" s="156" t="s">
        <v>41</v>
      </c>
      <c r="AB37" s="175"/>
      <c r="AC37" s="339">
        <v>38.549999999999997</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S28:S30 AE28:AE30 Y28:Y30 S14:S18 S20:S23 G28:G30 G14:G18 G20:G23 V14:V18 V20:V23 AQ20:AQ23 P20:P23 AQ14:AQ18 AH20:AH23 P14:P18 AB14:AB18 AH14:AH18 AN14:AN18 AN20:AN23 AS20:AS23 AS14:AS18 AB20:AB23 AQ28:AQ31 AH28:AH31 AN28:AN31 AB28:AB31 P28:P31 V28:V31 M14:M18 M20:M23 M28:M30">
      <formula1>$AY$9:$AY$13</formula1>
    </dataValidation>
  </dataValidations>
  <hyperlinks>
    <hyperlink ref="M13" location="'Data Quality'!Print_Area" display="DQ"/>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3</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1.0000841540717635</v>
      </c>
      <c r="G10" s="50"/>
      <c r="H10" s="50"/>
      <c r="I10" s="51"/>
      <c r="J10" s="15"/>
      <c r="K10" s="89"/>
      <c r="L10" s="49">
        <v>0.99973420549696113</v>
      </c>
      <c r="M10" s="50"/>
      <c r="N10" s="50"/>
      <c r="O10" s="51"/>
      <c r="P10" s="170"/>
      <c r="Q10" s="89"/>
      <c r="R10" s="49">
        <v>0.99976976838882037</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-8.4154071763542504E-5</v>
      </c>
      <c r="G11" s="50"/>
      <c r="H11" s="50"/>
      <c r="I11" s="51"/>
      <c r="J11" s="15"/>
      <c r="K11" s="92"/>
      <c r="L11" s="52">
        <v>2.657945030388742E-4</v>
      </c>
      <c r="M11" s="53"/>
      <c r="N11" s="50"/>
      <c r="O11" s="51"/>
      <c r="P11" s="170"/>
      <c r="Q11" s="92"/>
      <c r="R11" s="49">
        <v>2.3023161117963209E-4</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80">
        <v>16.38</v>
      </c>
      <c r="G14" s="20" t="s">
        <v>24</v>
      </c>
      <c r="H14" s="9">
        <f>IF(SUM(E$35)=0,"Prod=0",SUM(F14)/SUM(E$35))</f>
        <v>0.90007573866458723</v>
      </c>
      <c r="I14" s="304">
        <f>SUM(H14)+SUM(H15)+SUM(H16)+SUM(H17)+SUM(H18)</f>
        <v>1.0000841540717635</v>
      </c>
      <c r="J14" s="15"/>
      <c r="K14" s="115" t="s">
        <v>29</v>
      </c>
      <c r="L14" s="80">
        <v>151.30000000000001</v>
      </c>
      <c r="M14" s="20" t="s">
        <v>24</v>
      </c>
      <c r="N14" s="9">
        <f>IF(SUM(K$35)=0,"Prod=0",SUM(L14)/SUM(K$35))</f>
        <v>0.84977407467241695</v>
      </c>
      <c r="O14" s="311">
        <f>SUM(N14)+SUM(N15)+SUM(N16)+SUM(N17)+SUM(N18)</f>
        <v>0.84977407467241695</v>
      </c>
      <c r="P14" s="15"/>
      <c r="Q14" s="115" t="s">
        <v>29</v>
      </c>
      <c r="R14" s="19" t="s">
        <v>30</v>
      </c>
      <c r="S14" s="20"/>
      <c r="T14" s="9">
        <f>IF(SUM(Q$35)=0,"Prod=0",SUM(R14)/SUM(Q$35))</f>
        <v>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80">
        <v>1.82</v>
      </c>
      <c r="G15" s="20" t="s">
        <v>24</v>
      </c>
      <c r="H15" s="9">
        <f>IF(SUM(E$35)=0,"Prod=0",SUM(F15)/SUM(E$35))</f>
        <v>0.10000841540717638</v>
      </c>
      <c r="I15" s="305"/>
      <c r="J15" s="15"/>
      <c r="K15" s="115" t="s">
        <v>29</v>
      </c>
      <c r="L15" s="19"/>
      <c r="M15" s="20"/>
      <c r="N15" s="9">
        <f>IF(SUM(K$35)=0,"Prod=0",SUM(L15)/SUM(K$35))</f>
        <v>0</v>
      </c>
      <c r="O15" s="312"/>
      <c r="P15" s="15"/>
      <c r="Q15" s="115" t="s">
        <v>29</v>
      </c>
      <c r="R15" s="19" t="s">
        <v>30</v>
      </c>
      <c r="S15" s="20"/>
      <c r="T15" s="9">
        <f t="shared" ref="T15:T16" si="0">IF(SUM(Q$35)=0,"Prod=0",SUM(R15)/SUM(Q$35))</f>
        <v>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f>IF(SUM(E$35)=0,"Prod=0",SUM(F16)/SUM(E$35))</f>
        <v>0</v>
      </c>
      <c r="I16" s="305"/>
      <c r="J16" s="15"/>
      <c r="K16" s="115" t="s">
        <v>29</v>
      </c>
      <c r="L16" s="19" t="s">
        <v>30</v>
      </c>
      <c r="M16" s="20"/>
      <c r="N16" s="9">
        <f>IF(SUM(K$35)=0,"Prod=0",SUM(L16)/SUM(K$35))</f>
        <v>0</v>
      </c>
      <c r="O16" s="312"/>
      <c r="P16" s="15"/>
      <c r="Q16" s="115" t="s">
        <v>29</v>
      </c>
      <c r="R16" s="19" t="s">
        <v>30</v>
      </c>
      <c r="S16" s="20"/>
      <c r="T16" s="9">
        <f t="shared" si="0"/>
        <v>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t="s">
        <v>30</v>
      </c>
      <c r="G17" s="20"/>
      <c r="H17" s="9">
        <f>IF(SUM(E$35)=0,"Prod=0",SUM(F17)/SUM(E$35))</f>
        <v>0</v>
      </c>
      <c r="I17" s="305"/>
      <c r="J17" s="15"/>
      <c r="K17" s="115" t="s">
        <v>29</v>
      </c>
      <c r="L17" s="19" t="s">
        <v>30</v>
      </c>
      <c r="M17" s="20"/>
      <c r="N17" s="9">
        <f>IF(SUM(K$35)=0,"Prod=0",SUM(L17)/SUM(K$35))</f>
        <v>0</v>
      </c>
      <c r="O17" s="312"/>
      <c r="P17" s="15"/>
      <c r="Q17" s="115" t="s">
        <v>29</v>
      </c>
      <c r="R17" s="19" t="s">
        <v>30</v>
      </c>
      <c r="S17" s="20"/>
      <c r="T17" s="9">
        <f>IF(SUM(Q$35)=0,"Prod=0",SUM(R17)/SUM(Q$35))</f>
        <v>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f>IF(SUM(E$35)=0,"Prod=0",SUM(F18)/SUM(E$35))</f>
        <v>0</v>
      </c>
      <c r="I18" s="306"/>
      <c r="J18" s="15"/>
      <c r="K18" s="115" t="s">
        <v>29</v>
      </c>
      <c r="L18" s="19" t="s">
        <v>30</v>
      </c>
      <c r="M18" s="20"/>
      <c r="N18" s="9">
        <f>IF(SUM(K$35)=0,"Prod=0",SUM(L18)/SUM(K$35))</f>
        <v>0</v>
      </c>
      <c r="O18" s="335"/>
      <c r="P18" s="15"/>
      <c r="Q18" s="115" t="s">
        <v>29</v>
      </c>
      <c r="R18" s="19" t="s">
        <v>30</v>
      </c>
      <c r="S18" s="20"/>
      <c r="T18" s="9">
        <f>IF(SUM(Q$35)=0,"Prod=0",SUM(R18)/SUM(Q$35))</f>
        <v>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f>IF(SUM(E$35)=0,"Prod=0",SUM(F20)/SUM(E$35))</f>
        <v>0</v>
      </c>
      <c r="I20" s="311">
        <f>SUM(H20)+SUM(H22)+SUM(H21)+SUM(H23)</f>
        <v>0</v>
      </c>
      <c r="J20" s="26"/>
      <c r="K20" s="115" t="s">
        <v>29</v>
      </c>
      <c r="L20" s="19" t="s">
        <v>30</v>
      </c>
      <c r="M20" s="25"/>
      <c r="N20" s="9">
        <f>IF(SUM(K$35)=0,"Prod=0",SUM(L20)/SUM(K$35))</f>
        <v>0</v>
      </c>
      <c r="O20" s="311">
        <f>SUM(N20)+SUM(N22)+SUM(N21)+SUM(N23)</f>
        <v>0.14996013082454415</v>
      </c>
      <c r="P20" s="15"/>
      <c r="Q20" s="115" t="s">
        <v>29</v>
      </c>
      <c r="R20" s="19" t="s">
        <v>30</v>
      </c>
      <c r="S20" s="25"/>
      <c r="T20" s="9">
        <f>IF(SUM(Q$35)=0,"Prod=0",SUM(R20)/SUM(Q$35))</f>
        <v>0</v>
      </c>
      <c r="U20" s="311">
        <f>SUM(T20)+SUM(T22)+SUM(T21)+SUM(T23)</f>
        <v>0.99976976838882037</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t="s">
        <v>30</v>
      </c>
      <c r="G21" s="25"/>
      <c r="H21" s="9">
        <f>IF(SUM(E$35)=0,"Prod=0",SUM(F21)/SUM(E$35))</f>
        <v>0</v>
      </c>
      <c r="I21" s="312"/>
      <c r="J21" s="26"/>
      <c r="K21" s="115" t="s">
        <v>29</v>
      </c>
      <c r="L21" s="80">
        <v>26.7</v>
      </c>
      <c r="M21" s="25" t="s">
        <v>24</v>
      </c>
      <c r="N21" s="9">
        <f>IF(SUM(K$35)=0,"Prod=0",SUM(L21)/SUM(K$35))</f>
        <v>0.14996013082454415</v>
      </c>
      <c r="O21" s="312"/>
      <c r="P21" s="15"/>
      <c r="Q21" s="115" t="s">
        <v>29</v>
      </c>
      <c r="R21" s="80">
        <v>26.35</v>
      </c>
      <c r="S21" s="25" t="s">
        <v>24</v>
      </c>
      <c r="T21" s="9">
        <f>IF(SUM(Q$35)=0,"Prod=0",SUM(R21)/SUM(Q$35))</f>
        <v>0.99976976838882037</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f>IF(SUM(E$35)=0,"Prod=0",SUM(F22)/SUM(E$35))</f>
        <v>0</v>
      </c>
      <c r="I22" s="313"/>
      <c r="J22" s="15"/>
      <c r="K22" s="115" t="s">
        <v>29</v>
      </c>
      <c r="L22" s="19" t="s">
        <v>30</v>
      </c>
      <c r="M22" s="25"/>
      <c r="N22" s="9">
        <f>IF(SUM(K$35)=0,"Prod=0",SUM(L22)/SUM(K$35))</f>
        <v>0</v>
      </c>
      <c r="O22" s="313"/>
      <c r="P22" s="15"/>
      <c r="Q22" s="115" t="s">
        <v>29</v>
      </c>
      <c r="R22" s="19" t="s">
        <v>30</v>
      </c>
      <c r="S22" s="25"/>
      <c r="T22" s="9">
        <f>IF(SUM(Q$35)=0,"Prod=0",SUM(R22)/SUM(Q$35))</f>
        <v>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f>IF(SUM(E$35)=0,"Prod=0",SUM(F23)/SUM(E$35))</f>
        <v>0</v>
      </c>
      <c r="I23" s="314"/>
      <c r="J23" s="15"/>
      <c r="K23" s="115" t="s">
        <v>29</v>
      </c>
      <c r="L23" s="19" t="s">
        <v>30</v>
      </c>
      <c r="M23" s="25"/>
      <c r="N23" s="9">
        <f>IF(SUM(K$35)=0,"Prod=0",SUM(L23)/SUM(K$35))</f>
        <v>0</v>
      </c>
      <c r="O23" s="314"/>
      <c r="P23" s="15"/>
      <c r="Q23" s="115" t="s">
        <v>29</v>
      </c>
      <c r="R23" s="19" t="s">
        <v>30</v>
      </c>
      <c r="S23" s="25"/>
      <c r="T23" s="9">
        <f>IF(SUM(Q$35)=0,"Prod=0",SUM(R23)/SUM(Q$35))</f>
        <v>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f>IF(SUM(E$35)=0,"Prod=0",SUM(F28)/SUM(E$35))</f>
        <v>0</v>
      </c>
      <c r="I28" s="311">
        <f>SUM(H28)+SUM(H29)+SUM(H30)</f>
        <v>0</v>
      </c>
      <c r="J28" s="15"/>
      <c r="K28" s="115" t="s">
        <v>29</v>
      </c>
      <c r="L28" s="19" t="s">
        <v>30</v>
      </c>
      <c r="M28" s="25"/>
      <c r="N28" s="9">
        <f>IF(SUM(K$35)=0,"Prod=0",SUM(L28)/SUM(K$35))</f>
        <v>0</v>
      </c>
      <c r="O28" s="311">
        <f>SUM(N28)+SUM(N29)+SUM(N30)</f>
        <v>0</v>
      </c>
      <c r="P28" s="15"/>
      <c r="Q28" s="115" t="s">
        <v>29</v>
      </c>
      <c r="R28" s="19" t="s">
        <v>30</v>
      </c>
      <c r="S28" s="25"/>
      <c r="T28" s="9">
        <f>IF(SUM(Q$35)=0,"Prod=0",SUM(R28)/SUM(Q$35))</f>
        <v>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f>IF(SUM(E$35)=0,"Prod=0",SUM(F29)/SUM(E$35))</f>
        <v>0</v>
      </c>
      <c r="I29" s="312"/>
      <c r="J29" s="15"/>
      <c r="K29" s="115" t="s">
        <v>29</v>
      </c>
      <c r="L29" s="19" t="s">
        <v>30</v>
      </c>
      <c r="M29" s="25"/>
      <c r="N29" s="9">
        <f>IF(SUM(K$35)=0,"Prod=0",SUM(L29)/SUM(K$35))</f>
        <v>0</v>
      </c>
      <c r="O29" s="312"/>
      <c r="P29" s="15"/>
      <c r="Q29" s="115" t="s">
        <v>29</v>
      </c>
      <c r="R29" s="19" t="s">
        <v>30</v>
      </c>
      <c r="S29" s="25"/>
      <c r="T29" s="9">
        <f>IF(SUM(Q$35)=0,"Prod=0",SUM(R29)/SUM(Q$35))</f>
        <v>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f>IF(SUM(E$35)=0,"Prod=0",SUM(F30)/SUM(E$35))</f>
        <v>0</v>
      </c>
      <c r="I30" s="314"/>
      <c r="J30" s="15"/>
      <c r="K30" s="115" t="s">
        <v>29</v>
      </c>
      <c r="L30" s="19" t="s">
        <v>30</v>
      </c>
      <c r="M30" s="25"/>
      <c r="N30" s="9">
        <f>IF(SUM(K$35)=0,"Prod=0",SUM(L30)/SUM(K$35))</f>
        <v>0</v>
      </c>
      <c r="O30" s="314"/>
      <c r="P30" s="15"/>
      <c r="Q30" s="115" t="s">
        <v>29</v>
      </c>
      <c r="R30" s="19" t="s">
        <v>30</v>
      </c>
      <c r="S30" s="25"/>
      <c r="T30" s="9">
        <f>IF(SUM(Q$35)=0,"Prod=0",SUM(R30)/SUM(Q$35))</f>
        <v>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18.2</v>
      </c>
      <c r="G32" s="327" t="str">
        <f>CONCATENATE("[",I35,"]")</f>
        <v>[1000 t.d.m.]</v>
      </c>
      <c r="H32" s="328"/>
      <c r="I32" s="329"/>
      <c r="J32" s="28"/>
      <c r="K32" s="142" t="s">
        <v>37</v>
      </c>
      <c r="L32" s="27">
        <f>SUM(L14)+SUM(L15)+SUM(L16)+SUM(L17)+SUM(L18)+SUM(L20)+SUM(L21)+SUM(L22)+SUM(L23)+SUM(L28)+SUM(L29)+SUM(L30)</f>
        <v>178</v>
      </c>
      <c r="M32" s="192" t="s">
        <v>67</v>
      </c>
      <c r="N32" s="193"/>
      <c r="O32" s="194"/>
      <c r="P32" s="15"/>
      <c r="Q32" s="142" t="s">
        <v>37</v>
      </c>
      <c r="R32" s="27">
        <f>SUM(R14)+SUM(R15)+SUM(R16)+SUM(R17)+SUM(R18)+SUM(R20)+SUM(R21)+SUM(R22)+SUM(R23)+SUM(R28)+SUM(R29)+SUM(R30)</f>
        <v>26.35</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v>18.198468524773777</v>
      </c>
      <c r="F35" s="337"/>
      <c r="G35" s="337"/>
      <c r="H35" s="338"/>
      <c r="I35" s="151" t="s">
        <v>39</v>
      </c>
      <c r="J35" s="77"/>
      <c r="K35" s="336">
        <v>178.047324</v>
      </c>
      <c r="L35" s="337"/>
      <c r="M35" s="337"/>
      <c r="N35" s="338"/>
      <c r="O35" s="151" t="s">
        <v>39</v>
      </c>
      <c r="P35" s="174"/>
      <c r="Q35" s="336">
        <v>26.356068</v>
      </c>
      <c r="R35" s="337"/>
      <c r="S35" s="337"/>
      <c r="T35" s="338"/>
      <c r="U35" s="151" t="s">
        <v>39</v>
      </c>
      <c r="V35" s="174"/>
      <c r="W35" s="336" t="s">
        <v>30</v>
      </c>
      <c r="X35" s="337"/>
      <c r="Y35" s="337"/>
      <c r="Z35" s="338"/>
      <c r="AA35" s="151" t="s">
        <v>39</v>
      </c>
      <c r="AB35" s="174"/>
      <c r="AC35" s="336" t="s">
        <v>30</v>
      </c>
      <c r="AD35" s="337"/>
      <c r="AE35" s="337"/>
      <c r="AF35" s="338"/>
      <c r="AG35" s="151" t="s">
        <v>39</v>
      </c>
      <c r="AH35" s="175"/>
      <c r="AI35" s="336" t="s">
        <v>30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6</v>
      </c>
      <c r="F36" s="346"/>
      <c r="G36" s="346"/>
      <c r="H36" s="347"/>
      <c r="I36" s="153" t="s">
        <v>68</v>
      </c>
      <c r="J36" s="79"/>
      <c r="K36" s="345">
        <v>182</v>
      </c>
      <c r="L36" s="346"/>
      <c r="M36" s="346"/>
      <c r="N36" s="347"/>
      <c r="O36" s="153" t="s">
        <v>68</v>
      </c>
      <c r="P36" s="175"/>
      <c r="Q36" s="345">
        <v>30</v>
      </c>
      <c r="R36" s="346"/>
      <c r="S36" s="346"/>
      <c r="T36" s="347"/>
      <c r="U36" s="153" t="s">
        <v>68</v>
      </c>
      <c r="V36" s="176"/>
      <c r="W36" s="345" t="s">
        <v>30</v>
      </c>
      <c r="X36" s="346"/>
      <c r="Y36" s="346"/>
      <c r="Z36" s="347"/>
      <c r="AA36" s="154" t="s">
        <v>69</v>
      </c>
      <c r="AB36" s="175"/>
      <c r="AC36" s="345" t="s">
        <v>30</v>
      </c>
      <c r="AD36" s="346"/>
      <c r="AE36" s="346"/>
      <c r="AF36" s="347"/>
      <c r="AG36" s="154" t="s">
        <v>69</v>
      </c>
      <c r="AH36" s="175"/>
      <c r="AI36" s="348" t="s">
        <v>30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v>33.839999999999996</v>
      </c>
      <c r="F37" s="340"/>
      <c r="G37" s="340"/>
      <c r="H37" s="341"/>
      <c r="I37" s="156" t="s">
        <v>41</v>
      </c>
      <c r="J37" s="79"/>
      <c r="K37" s="339">
        <v>331.07848805837341</v>
      </c>
      <c r="L37" s="340"/>
      <c r="M37" s="340"/>
      <c r="N37" s="341"/>
      <c r="O37" s="157" t="s">
        <v>41</v>
      </c>
      <c r="P37" s="174"/>
      <c r="Q37" s="339">
        <v>49.009032815363618</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I14" sqref="I14:I18"/>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4</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1.0002636188921203</v>
      </c>
      <c r="G10" s="50"/>
      <c r="H10" s="50"/>
      <c r="I10" s="51"/>
      <c r="J10" s="15"/>
      <c r="K10" s="89"/>
      <c r="L10" s="49">
        <v>0</v>
      </c>
      <c r="M10" s="50"/>
      <c r="N10" s="50"/>
      <c r="O10" s="51"/>
      <c r="P10" s="170"/>
      <c r="Q10" s="89"/>
      <c r="R10" s="49">
        <v>0</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-2.6361889212034306E-4</v>
      </c>
      <c r="G11" s="50"/>
      <c r="H11" s="50"/>
      <c r="I11" s="51"/>
      <c r="J11" s="15"/>
      <c r="K11" s="92"/>
      <c r="L11" s="52">
        <v>1</v>
      </c>
      <c r="M11" s="53"/>
      <c r="N11" s="50"/>
      <c r="O11" s="51"/>
      <c r="P11" s="170"/>
      <c r="Q11" s="92"/>
      <c r="R11" s="49">
        <v>1</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80">
        <v>0</v>
      </c>
      <c r="G14" s="20"/>
      <c r="H14" s="9">
        <f>IF(SUM(E$35)=0,"Prod=0",SUM(F14)/SUM(E$35))</f>
        <v>0</v>
      </c>
      <c r="I14" s="304">
        <f>SUM(H14)+SUM(H15)+SUM(H16)+SUM(H17)+SUM(H18)</f>
        <v>1.0002636188921203</v>
      </c>
      <c r="J14" s="15"/>
      <c r="K14" s="115" t="s">
        <v>29</v>
      </c>
      <c r="L14" s="19" t="s">
        <v>30</v>
      </c>
      <c r="M14" s="20"/>
      <c r="N14" s="9" t="str">
        <f>IF(SUM(K$35)=0,"Prod=0",SUM(L14)/SUM(K$35))</f>
        <v>Prod=0</v>
      </c>
      <c r="O14" s="311">
        <f>SUM(N14)+SUM(N15)+SUM(N16)+SUM(N17)+SUM(N18)</f>
        <v>0</v>
      </c>
      <c r="P14" s="15"/>
      <c r="Q14" s="115" t="s">
        <v>29</v>
      </c>
      <c r="R14" s="19" t="s">
        <v>30</v>
      </c>
      <c r="S14" s="20"/>
      <c r="T14" s="9" t="str">
        <f>IF(SUM(Q$35)=0,"Prod=0",SUM(R14)/SUM(Q$35))</f>
        <v>Prod=0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80">
        <v>1.2</v>
      </c>
      <c r="G15" s="20" t="s">
        <v>21</v>
      </c>
      <c r="H15" s="9">
        <f>IF(SUM(E$35)=0,"Prod=0",SUM(F15)/SUM(E$35))</f>
        <v>0.4251917614844295</v>
      </c>
      <c r="I15" s="305"/>
      <c r="J15" s="15"/>
      <c r="K15" s="115" t="s">
        <v>29</v>
      </c>
      <c r="L15" s="19" t="s">
        <v>30</v>
      </c>
      <c r="M15" s="20"/>
      <c r="N15" s="9" t="str">
        <f>IF(SUM(K$35)=0,"Prod=0",SUM(L15)/SUM(K$35))</f>
        <v>Prod=0</v>
      </c>
      <c r="O15" s="312"/>
      <c r="P15" s="15"/>
      <c r="Q15" s="115" t="s">
        <v>29</v>
      </c>
      <c r="R15" s="19" t="s">
        <v>30</v>
      </c>
      <c r="S15" s="20"/>
      <c r="T15" s="9" t="str">
        <f t="shared" ref="T15:T16" si="0">IF(SUM(Q$35)=0,"Prod=0",SUM(R15)/SUM(Q$35))</f>
        <v>Prod=0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80">
        <v>0</v>
      </c>
      <c r="G16" s="20"/>
      <c r="H16" s="9">
        <f>IF(SUM(E$35)=0,"Prod=0",SUM(F16)/SUM(E$35))</f>
        <v>0</v>
      </c>
      <c r="I16" s="305"/>
      <c r="J16" s="15"/>
      <c r="K16" s="115" t="s">
        <v>29</v>
      </c>
      <c r="L16" s="19" t="s">
        <v>30</v>
      </c>
      <c r="M16" s="20"/>
      <c r="N16" s="9" t="str">
        <f>IF(SUM(K$35)=0,"Prod=0",SUM(L16)/SUM(K$35))</f>
        <v>Prod=0</v>
      </c>
      <c r="O16" s="312"/>
      <c r="P16" s="15"/>
      <c r="Q16" s="115" t="s">
        <v>29</v>
      </c>
      <c r="R16" s="19" t="s">
        <v>30</v>
      </c>
      <c r="S16" s="20"/>
      <c r="T16" s="9" t="str">
        <f t="shared" si="0"/>
        <v>Prod=0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80">
        <v>1.4</v>
      </c>
      <c r="G17" s="20" t="s">
        <v>21</v>
      </c>
      <c r="H17" s="9">
        <f>IF(SUM(E$35)=0,"Prod=0",SUM(F17)/SUM(E$35))</f>
        <v>0.49605705506516773</v>
      </c>
      <c r="I17" s="305"/>
      <c r="J17" s="15"/>
      <c r="K17" s="115" t="s">
        <v>29</v>
      </c>
      <c r="L17" s="19" t="s">
        <v>30</v>
      </c>
      <c r="M17" s="20"/>
      <c r="N17" s="9" t="str">
        <f>IF(SUM(K$35)=0,"Prod=0",SUM(L17)/SUM(K$35))</f>
        <v>Prod=0</v>
      </c>
      <c r="O17" s="312"/>
      <c r="P17" s="15"/>
      <c r="Q17" s="115" t="s">
        <v>29</v>
      </c>
      <c r="R17" s="19" t="s">
        <v>30</v>
      </c>
      <c r="S17" s="20"/>
      <c r="T17" s="9" t="str">
        <f>IF(SUM(Q$35)=0,"Prod=0",SUM(R17)/SUM(Q$35))</f>
        <v>Prod=0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80">
        <v>0.223</v>
      </c>
      <c r="G18" s="20" t="s">
        <v>21</v>
      </c>
      <c r="H18" s="9">
        <f>IF(SUM(E$35)=0,"Prod=0",SUM(F18)/SUM(E$35))</f>
        <v>7.9014802342523144E-2</v>
      </c>
      <c r="I18" s="306"/>
      <c r="J18" s="15"/>
      <c r="K18" s="115" t="s">
        <v>29</v>
      </c>
      <c r="L18" s="19" t="s">
        <v>30</v>
      </c>
      <c r="M18" s="20"/>
      <c r="N18" s="9" t="str">
        <f>IF(SUM(K$35)=0,"Prod=0",SUM(L18)/SUM(K$35))</f>
        <v>Prod=0</v>
      </c>
      <c r="O18" s="335"/>
      <c r="P18" s="15"/>
      <c r="Q18" s="115" t="s">
        <v>29</v>
      </c>
      <c r="R18" s="19" t="s">
        <v>30</v>
      </c>
      <c r="S18" s="20"/>
      <c r="T18" s="9" t="str">
        <f>IF(SUM(Q$35)=0,"Prod=0",SUM(R18)/SUM(Q$35))</f>
        <v>Prod=0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80">
        <v>0</v>
      </c>
      <c r="G20" s="25"/>
      <c r="H20" s="9">
        <f>IF(SUM(E$35)=0,"Prod=0",SUM(F20)/SUM(E$35))</f>
        <v>0</v>
      </c>
      <c r="I20" s="311">
        <f>SUM(H20)+SUM(H22)+SUM(H21)+SUM(H23)</f>
        <v>0</v>
      </c>
      <c r="J20" s="26"/>
      <c r="K20" s="115" t="s">
        <v>29</v>
      </c>
      <c r="L20" s="19" t="s">
        <v>30</v>
      </c>
      <c r="M20" s="25"/>
      <c r="N20" s="9" t="str">
        <f>IF(SUM(K$35)=0,"Prod=0",SUM(L20)/SUM(K$35))</f>
        <v>Prod=0</v>
      </c>
      <c r="O20" s="311">
        <f>SUM(N20)+SUM(N22)+SUM(N21)+SUM(N23)</f>
        <v>0</v>
      </c>
      <c r="P20" s="15"/>
      <c r="Q20" s="115" t="s">
        <v>29</v>
      </c>
      <c r="R20" s="19" t="s">
        <v>30</v>
      </c>
      <c r="S20" s="25"/>
      <c r="T20" s="9" t="str">
        <f>IF(SUM(Q$35)=0,"Prod=0",SUM(R20)/SUM(Q$35))</f>
        <v>Prod=0</v>
      </c>
      <c r="U20" s="311">
        <f>SUM(T20)+SUM(T22)+SUM(T21)+SUM(T23)</f>
        <v>0</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80">
        <v>0</v>
      </c>
      <c r="G21" s="25"/>
      <c r="H21" s="9">
        <f>IF(SUM(E$35)=0,"Prod=0",SUM(F21)/SUM(E$35))</f>
        <v>0</v>
      </c>
      <c r="I21" s="312"/>
      <c r="J21" s="26"/>
      <c r="K21" s="115" t="s">
        <v>29</v>
      </c>
      <c r="L21" s="19" t="s">
        <v>30</v>
      </c>
      <c r="M21" s="25"/>
      <c r="N21" s="9" t="str">
        <f>IF(SUM(K$35)=0,"Prod=0",SUM(L21)/SUM(K$35))</f>
        <v>Prod=0</v>
      </c>
      <c r="O21" s="312"/>
      <c r="P21" s="15"/>
      <c r="Q21" s="115" t="s">
        <v>29</v>
      </c>
      <c r="R21" s="19" t="s">
        <v>30</v>
      </c>
      <c r="S21" s="25"/>
      <c r="T21" s="9" t="str">
        <f>IF(SUM(Q$35)=0,"Prod=0",SUM(R21)/SUM(Q$35))</f>
        <v>Prod=0</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80">
        <v>0</v>
      </c>
      <c r="G22" s="25"/>
      <c r="H22" s="9">
        <f>IF(SUM(E$35)=0,"Prod=0",SUM(F22)/SUM(E$35))</f>
        <v>0</v>
      </c>
      <c r="I22" s="313"/>
      <c r="J22" s="15"/>
      <c r="K22" s="115" t="s">
        <v>29</v>
      </c>
      <c r="L22" s="19" t="s">
        <v>30</v>
      </c>
      <c r="M22" s="25"/>
      <c r="N22" s="9" t="str">
        <f>IF(SUM(K$35)=0,"Prod=0",SUM(L22)/SUM(K$35))</f>
        <v>Prod=0</v>
      </c>
      <c r="O22" s="313"/>
      <c r="P22" s="15"/>
      <c r="Q22" s="115" t="s">
        <v>29</v>
      </c>
      <c r="R22" s="19" t="s">
        <v>30</v>
      </c>
      <c r="S22" s="25"/>
      <c r="T22" s="9" t="str">
        <f>IF(SUM(Q$35)=0,"Prod=0",SUM(R22)/SUM(Q$35))</f>
        <v>Prod=0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80">
        <v>0</v>
      </c>
      <c r="G23" s="25"/>
      <c r="H23" s="9">
        <f>IF(SUM(E$35)=0,"Prod=0",SUM(F23)/SUM(E$35))</f>
        <v>0</v>
      </c>
      <c r="I23" s="314"/>
      <c r="J23" s="15"/>
      <c r="K23" s="115" t="s">
        <v>29</v>
      </c>
      <c r="L23" s="19" t="s">
        <v>30</v>
      </c>
      <c r="M23" s="25"/>
      <c r="N23" s="9" t="str">
        <f>IF(SUM(K$35)=0,"Prod=0",SUM(L23)/SUM(K$35))</f>
        <v>Prod=0</v>
      </c>
      <c r="O23" s="314"/>
      <c r="P23" s="15"/>
      <c r="Q23" s="115" t="s">
        <v>29</v>
      </c>
      <c r="R23" s="19" t="s">
        <v>30</v>
      </c>
      <c r="S23" s="25"/>
      <c r="T23" s="9" t="str">
        <f>IF(SUM(Q$35)=0,"Prod=0",SUM(R23)/SUM(Q$35))</f>
        <v>Prod=0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80">
        <v>0</v>
      </c>
      <c r="G28" s="25"/>
      <c r="H28" s="9">
        <f>IF(SUM(E$35)=0,"Prod=0",SUM(F28)/SUM(E$35))</f>
        <v>0</v>
      </c>
      <c r="I28" s="311">
        <f>SUM(H28)+SUM(H29)+SUM(H30)</f>
        <v>0</v>
      </c>
      <c r="J28" s="15"/>
      <c r="K28" s="115" t="s">
        <v>29</v>
      </c>
      <c r="L28" s="19" t="s">
        <v>30</v>
      </c>
      <c r="M28" s="25"/>
      <c r="N28" s="9" t="str">
        <f>IF(SUM(K$35)=0,"Prod=0",SUM(L28)/SUM(K$35))</f>
        <v>Prod=0</v>
      </c>
      <c r="O28" s="311">
        <f>SUM(N28)+SUM(N29)+SUM(N30)</f>
        <v>0</v>
      </c>
      <c r="P28" s="15"/>
      <c r="Q28" s="115" t="s">
        <v>29</v>
      </c>
      <c r="R28" s="19" t="s">
        <v>30</v>
      </c>
      <c r="S28" s="25"/>
      <c r="T28" s="9" t="str">
        <f>IF(SUM(Q$35)=0,"Prod=0",SUM(R28)/SUM(Q$35))</f>
        <v>Prod=0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80">
        <v>0</v>
      </c>
      <c r="G29" s="25"/>
      <c r="H29" s="9">
        <f>IF(SUM(E$35)=0,"Prod=0",SUM(F29)/SUM(E$35))</f>
        <v>0</v>
      </c>
      <c r="I29" s="312"/>
      <c r="J29" s="15"/>
      <c r="K29" s="115" t="s">
        <v>29</v>
      </c>
      <c r="L29" s="19" t="s">
        <v>30</v>
      </c>
      <c r="M29" s="25"/>
      <c r="N29" s="9" t="str">
        <f>IF(SUM(K$35)=0,"Prod=0",SUM(L29)/SUM(K$35))</f>
        <v>Prod=0</v>
      </c>
      <c r="O29" s="312"/>
      <c r="P29" s="15"/>
      <c r="Q29" s="115" t="s">
        <v>29</v>
      </c>
      <c r="R29" s="19" t="s">
        <v>30</v>
      </c>
      <c r="S29" s="25"/>
      <c r="T29" s="9" t="str">
        <f>IF(SUM(Q$35)=0,"Prod=0",SUM(R29)/SUM(Q$35))</f>
        <v>Prod=0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80">
        <v>0</v>
      </c>
      <c r="G30" s="25"/>
      <c r="H30" s="9">
        <f>IF(SUM(E$35)=0,"Prod=0",SUM(F30)/SUM(E$35))</f>
        <v>0</v>
      </c>
      <c r="I30" s="314"/>
      <c r="J30" s="15"/>
      <c r="K30" s="115" t="s">
        <v>29</v>
      </c>
      <c r="L30" s="19" t="s">
        <v>30</v>
      </c>
      <c r="M30" s="25"/>
      <c r="N30" s="9" t="str">
        <f>IF(SUM(K$35)=0,"Prod=0",SUM(L30)/SUM(K$35))</f>
        <v>Prod=0</v>
      </c>
      <c r="O30" s="314"/>
      <c r="P30" s="15"/>
      <c r="Q30" s="115" t="s">
        <v>29</v>
      </c>
      <c r="R30" s="19" t="s">
        <v>30</v>
      </c>
      <c r="S30" s="25"/>
      <c r="T30" s="9" t="str">
        <f>IF(SUM(Q$35)=0,"Prod=0",SUM(R30)/SUM(Q$35))</f>
        <v>Prod=0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2.8229999999999995</v>
      </c>
      <c r="G32" s="327" t="str">
        <f>CONCATENATE("[",I35,"]")</f>
        <v>[1000 t.d.m.]</v>
      </c>
      <c r="H32" s="328"/>
      <c r="I32" s="329"/>
      <c r="J32" s="28"/>
      <c r="K32" s="142" t="s">
        <v>37</v>
      </c>
      <c r="L32" s="27">
        <f>SUM(L14)+SUM(L15)+SUM(L16)+SUM(L17)+SUM(L18)+SUM(L20)+SUM(L21)+SUM(L22)+SUM(L23)+SUM(L28)+SUM(L29)+SUM(L30)</f>
        <v>0</v>
      </c>
      <c r="M32" s="192" t="s">
        <v>67</v>
      </c>
      <c r="N32" s="193"/>
      <c r="O32" s="194"/>
      <c r="P32" s="15"/>
      <c r="Q32" s="142" t="s">
        <v>37</v>
      </c>
      <c r="R32" s="27">
        <f>SUM(R14)+SUM(R15)+SUM(R16)+SUM(R17)+SUM(R18)+SUM(R20)+SUM(R21)+SUM(R22)+SUM(R23)+SUM(R28)+SUM(R29)+SUM(R30)</f>
        <v>0</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v>2.8222559999999999</v>
      </c>
      <c r="F35" s="337"/>
      <c r="G35" s="337"/>
      <c r="H35" s="338"/>
      <c r="I35" s="151" t="s">
        <v>39</v>
      </c>
      <c r="J35" s="77"/>
      <c r="K35" s="336">
        <v>0</v>
      </c>
      <c r="L35" s="337"/>
      <c r="M35" s="337"/>
      <c r="N35" s="338"/>
      <c r="O35" s="151" t="s">
        <v>39</v>
      </c>
      <c r="P35" s="174"/>
      <c r="Q35" s="336" t="s">
        <v>30</v>
      </c>
      <c r="R35" s="337"/>
      <c r="S35" s="337"/>
      <c r="T35" s="338"/>
      <c r="U35" s="151" t="s">
        <v>39</v>
      </c>
      <c r="V35" s="174"/>
      <c r="W35" s="336">
        <v>0</v>
      </c>
      <c r="X35" s="337"/>
      <c r="Y35" s="337"/>
      <c r="Z35" s="338"/>
      <c r="AA35" s="151" t="s">
        <v>39</v>
      </c>
      <c r="AB35" s="174"/>
      <c r="AC35" s="336">
        <v>0</v>
      </c>
      <c r="AD35" s="337"/>
      <c r="AE35" s="337"/>
      <c r="AF35" s="338"/>
      <c r="AG35" s="151" t="s">
        <v>39</v>
      </c>
      <c r="AH35" s="175"/>
      <c r="AI35" s="336">
        <v>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1.2</v>
      </c>
      <c r="F36" s="346"/>
      <c r="G36" s="346"/>
      <c r="H36" s="347"/>
      <c r="I36" s="153" t="s">
        <v>68</v>
      </c>
      <c r="J36" s="79"/>
      <c r="K36" s="345">
        <v>0</v>
      </c>
      <c r="L36" s="346"/>
      <c r="M36" s="346"/>
      <c r="N36" s="347"/>
      <c r="O36" s="153" t="s">
        <v>68</v>
      </c>
      <c r="P36" s="175"/>
      <c r="Q36" s="345">
        <v>0</v>
      </c>
      <c r="R36" s="346"/>
      <c r="S36" s="346"/>
      <c r="T36" s="347"/>
      <c r="U36" s="153" t="s">
        <v>68</v>
      </c>
      <c r="V36" s="176"/>
      <c r="W36" s="345">
        <v>0</v>
      </c>
      <c r="X36" s="346"/>
      <c r="Y36" s="346"/>
      <c r="Z36" s="347"/>
      <c r="AA36" s="154" t="s">
        <v>69</v>
      </c>
      <c r="AB36" s="175"/>
      <c r="AC36" s="345">
        <v>0</v>
      </c>
      <c r="AD36" s="346"/>
      <c r="AE36" s="346"/>
      <c r="AF36" s="347"/>
      <c r="AG36" s="154" t="s">
        <v>69</v>
      </c>
      <c r="AH36" s="175"/>
      <c r="AI36" s="348">
        <v>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v>6.7679999999999989</v>
      </c>
      <c r="F37" s="340"/>
      <c r="G37" s="340"/>
      <c r="H37" s="341"/>
      <c r="I37" s="156" t="s">
        <v>41</v>
      </c>
      <c r="J37" s="79"/>
      <c r="K37" s="339" t="s">
        <v>30</v>
      </c>
      <c r="L37" s="340"/>
      <c r="M37" s="340"/>
      <c r="N37" s="341"/>
      <c r="O37" s="157" t="s">
        <v>41</v>
      </c>
      <c r="P37" s="174"/>
      <c r="Q37" s="339" t="s">
        <v>30</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disablePrompts="1"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L32" sqref="L32"/>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5</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0</v>
      </c>
      <c r="G10" s="50"/>
      <c r="H10" s="50"/>
      <c r="I10" s="51"/>
      <c r="J10" s="15"/>
      <c r="K10" s="89"/>
      <c r="L10" s="49">
        <v>0.99986317661793633</v>
      </c>
      <c r="M10" s="50"/>
      <c r="N10" s="50"/>
      <c r="O10" s="51"/>
      <c r="P10" s="170"/>
      <c r="Q10" s="89"/>
      <c r="R10" s="49">
        <v>0</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1</v>
      </c>
      <c r="G11" s="50"/>
      <c r="H11" s="50"/>
      <c r="I11" s="51"/>
      <c r="J11" s="15"/>
      <c r="K11" s="92"/>
      <c r="L11" s="52">
        <v>1.3682338206366662E-4</v>
      </c>
      <c r="M11" s="53"/>
      <c r="N11" s="50"/>
      <c r="O11" s="51"/>
      <c r="P11" s="170"/>
      <c r="Q11" s="92"/>
      <c r="R11" s="49">
        <v>1</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t="s">
        <v>30</v>
      </c>
      <c r="G14" s="20"/>
      <c r="H14" s="9" t="str">
        <f>IF(SUM(E$35)=0,"Prod=0",SUM(F14)/SUM(E$35))</f>
        <v>Prod=0</v>
      </c>
      <c r="I14" s="304">
        <f>SUM(H14)+SUM(H15)+SUM(H16)+SUM(H17)+SUM(H18)</f>
        <v>0</v>
      </c>
      <c r="J14" s="15"/>
      <c r="K14" s="115" t="s">
        <v>29</v>
      </c>
      <c r="L14" s="19" t="s">
        <v>30</v>
      </c>
      <c r="M14" s="20"/>
      <c r="N14" s="9">
        <f>IF(SUM(K$35)=0,"Prod=0",SUM(L14)/SUM(K$35))</f>
        <v>0</v>
      </c>
      <c r="O14" s="311">
        <f>SUM(N14)+SUM(N15)+SUM(N16)+SUM(N17)+SUM(N18)</f>
        <v>1.4007927881432654E-3</v>
      </c>
      <c r="P14" s="15"/>
      <c r="Q14" s="115" t="s">
        <v>29</v>
      </c>
      <c r="R14" s="19" t="s">
        <v>30</v>
      </c>
      <c r="S14" s="20"/>
      <c r="T14" s="9" t="str">
        <f>IF(SUM(Q$35)=0,"Prod=0",SUM(R14)/SUM(Q$35))</f>
        <v>Prod=0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19" t="s">
        <v>30</v>
      </c>
      <c r="G15" s="20"/>
      <c r="H15" s="9" t="str">
        <f>IF(SUM(E$35)=0,"Prod=0",SUM(F15)/SUM(E$35))</f>
        <v>Prod=0</v>
      </c>
      <c r="I15" s="305"/>
      <c r="J15" s="15"/>
      <c r="K15" s="115" t="s">
        <v>29</v>
      </c>
      <c r="L15" s="80">
        <v>0.37</v>
      </c>
      <c r="M15" s="20"/>
      <c r="N15" s="9">
        <f>IF(SUM(K$35)=0,"Prod=0",SUM(L15)/SUM(K$35))</f>
        <v>1.4007927881432654E-3</v>
      </c>
      <c r="O15" s="312"/>
      <c r="P15" s="15"/>
      <c r="Q15" s="115" t="s">
        <v>29</v>
      </c>
      <c r="R15" s="19" t="s">
        <v>30</v>
      </c>
      <c r="S15" s="20"/>
      <c r="T15" s="9" t="str">
        <f t="shared" ref="T15:T16" si="0">IF(SUM(Q$35)=0,"Prod=0",SUM(R15)/SUM(Q$35))</f>
        <v>Prod=0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t="str">
        <f>IF(SUM(E$35)=0,"Prod=0",SUM(F16)/SUM(E$35))</f>
        <v>Prod=0</v>
      </c>
      <c r="I16" s="305"/>
      <c r="J16" s="15"/>
      <c r="K16" s="115" t="s">
        <v>29</v>
      </c>
      <c r="L16" s="19" t="s">
        <v>30</v>
      </c>
      <c r="M16" s="20"/>
      <c r="N16" s="9">
        <f>IF(SUM(K$35)=0,"Prod=0",SUM(L16)/SUM(K$35))</f>
        <v>0</v>
      </c>
      <c r="O16" s="312"/>
      <c r="P16" s="15"/>
      <c r="Q16" s="115" t="s">
        <v>29</v>
      </c>
      <c r="R16" s="19" t="s">
        <v>30</v>
      </c>
      <c r="S16" s="20"/>
      <c r="T16" s="9" t="str">
        <f t="shared" si="0"/>
        <v>Prod=0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t="s">
        <v>30</v>
      </c>
      <c r="G17" s="20"/>
      <c r="H17" s="9" t="str">
        <f>IF(SUM(E$35)=0,"Prod=0",SUM(F17)/SUM(E$35))</f>
        <v>Prod=0</v>
      </c>
      <c r="I17" s="305"/>
      <c r="J17" s="15"/>
      <c r="K17" s="115" t="s">
        <v>29</v>
      </c>
      <c r="L17" s="19" t="s">
        <v>30</v>
      </c>
      <c r="M17" s="20"/>
      <c r="N17" s="9">
        <f>IF(SUM(K$35)=0,"Prod=0",SUM(L17)/SUM(K$35))</f>
        <v>0</v>
      </c>
      <c r="O17" s="312"/>
      <c r="P17" s="15"/>
      <c r="Q17" s="115" t="s">
        <v>29</v>
      </c>
      <c r="R17" s="19" t="s">
        <v>30</v>
      </c>
      <c r="S17" s="20"/>
      <c r="T17" s="9" t="str">
        <f>IF(SUM(Q$35)=0,"Prod=0",SUM(R17)/SUM(Q$35))</f>
        <v>Prod=0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t="str">
        <f>IF(SUM(E$35)=0,"Prod=0",SUM(F18)/SUM(E$35))</f>
        <v>Prod=0</v>
      </c>
      <c r="I18" s="306"/>
      <c r="J18" s="15"/>
      <c r="K18" s="115" t="s">
        <v>29</v>
      </c>
      <c r="L18" s="19" t="s">
        <v>30</v>
      </c>
      <c r="M18" s="20"/>
      <c r="N18" s="9">
        <f>IF(SUM(K$35)=0,"Prod=0",SUM(L18)/SUM(K$35))</f>
        <v>0</v>
      </c>
      <c r="O18" s="335"/>
      <c r="P18" s="15"/>
      <c r="Q18" s="115" t="s">
        <v>29</v>
      </c>
      <c r="R18" s="19" t="s">
        <v>30</v>
      </c>
      <c r="S18" s="20"/>
      <c r="T18" s="9" t="str">
        <f>IF(SUM(Q$35)=0,"Prod=0",SUM(R18)/SUM(Q$35))</f>
        <v>Prod=0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t="str">
        <f>IF(SUM(E$35)=0,"Prod=0",SUM(F20)/SUM(E$35))</f>
        <v>Prod=0</v>
      </c>
      <c r="I20" s="311">
        <f>SUM(H20)+SUM(H22)+SUM(H21)+SUM(H23)</f>
        <v>0</v>
      </c>
      <c r="J20" s="26"/>
      <c r="K20" s="115" t="s">
        <v>29</v>
      </c>
      <c r="L20" s="80">
        <v>22.77</v>
      </c>
      <c r="M20" s="25"/>
      <c r="N20" s="9">
        <f>IF(SUM(K$35)=0,"Prod=0",SUM(L20)/SUM(K$35))</f>
        <v>8.6205545367627437E-2</v>
      </c>
      <c r="O20" s="311">
        <f>SUM(N20)+SUM(N22)+SUM(N21)+SUM(N23)</f>
        <v>0.99846238382979302</v>
      </c>
      <c r="P20" s="15"/>
      <c r="Q20" s="115" t="s">
        <v>29</v>
      </c>
      <c r="R20" s="19" t="s">
        <v>30</v>
      </c>
      <c r="S20" s="25"/>
      <c r="T20" s="9" t="str">
        <f>IF(SUM(Q$35)=0,"Prod=0",SUM(R20)/SUM(Q$35))</f>
        <v>Prod=0</v>
      </c>
      <c r="U20" s="311">
        <f>SUM(T20)+SUM(T22)+SUM(T21)+SUM(T23)</f>
        <v>0</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t="s">
        <v>30</v>
      </c>
      <c r="G21" s="25"/>
      <c r="H21" s="9" t="str">
        <f>IF(SUM(E$35)=0,"Prod=0",SUM(F21)/SUM(E$35))</f>
        <v>Prod=0</v>
      </c>
      <c r="I21" s="312"/>
      <c r="J21" s="26"/>
      <c r="K21" s="115" t="s">
        <v>29</v>
      </c>
      <c r="L21" s="80">
        <v>240.96</v>
      </c>
      <c r="M21" s="25"/>
      <c r="N21" s="9">
        <f>IF(SUM(K$35)=0,"Prod=0",SUM(L21)/SUM(K$35))</f>
        <v>0.91225683846216554</v>
      </c>
      <c r="O21" s="312"/>
      <c r="P21" s="15"/>
      <c r="Q21" s="115" t="s">
        <v>29</v>
      </c>
      <c r="R21" s="19" t="s">
        <v>30</v>
      </c>
      <c r="S21" s="25"/>
      <c r="T21" s="9" t="str">
        <f>IF(SUM(Q$35)=0,"Prod=0",SUM(R21)/SUM(Q$35))</f>
        <v>Prod=0</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t="str">
        <f>IF(SUM(E$35)=0,"Prod=0",SUM(F22)/SUM(E$35))</f>
        <v>Prod=0</v>
      </c>
      <c r="I22" s="313"/>
      <c r="J22" s="15"/>
      <c r="K22" s="115" t="s">
        <v>29</v>
      </c>
      <c r="L22" s="19" t="s">
        <v>30</v>
      </c>
      <c r="M22" s="25"/>
      <c r="N22" s="9">
        <f>IF(SUM(K$35)=0,"Prod=0",SUM(L22)/SUM(K$35))</f>
        <v>0</v>
      </c>
      <c r="O22" s="313"/>
      <c r="P22" s="15"/>
      <c r="Q22" s="115" t="s">
        <v>29</v>
      </c>
      <c r="R22" s="19" t="s">
        <v>30</v>
      </c>
      <c r="S22" s="25"/>
      <c r="T22" s="9" t="str">
        <f>IF(SUM(Q$35)=0,"Prod=0",SUM(R22)/SUM(Q$35))</f>
        <v>Prod=0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t="str">
        <f>IF(SUM(E$35)=0,"Prod=0",SUM(F23)/SUM(E$35))</f>
        <v>Prod=0</v>
      </c>
      <c r="I23" s="314"/>
      <c r="J23" s="15"/>
      <c r="K23" s="115" t="s">
        <v>29</v>
      </c>
      <c r="L23" s="19" t="s">
        <v>30</v>
      </c>
      <c r="M23" s="25"/>
      <c r="N23" s="9">
        <f>IF(SUM(K$35)=0,"Prod=0",SUM(L23)/SUM(K$35))</f>
        <v>0</v>
      </c>
      <c r="O23" s="314"/>
      <c r="P23" s="15"/>
      <c r="Q23" s="115" t="s">
        <v>29</v>
      </c>
      <c r="R23" s="19" t="s">
        <v>30</v>
      </c>
      <c r="S23" s="25"/>
      <c r="T23" s="9" t="str">
        <f>IF(SUM(Q$35)=0,"Prod=0",SUM(R23)/SUM(Q$35))</f>
        <v>Prod=0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t="str">
        <f>IF(SUM(E$35)=0,"Prod=0",SUM(F28)/SUM(E$35))</f>
        <v>Prod=0</v>
      </c>
      <c r="I28" s="311">
        <f>SUM(H28)+SUM(H29)+SUM(H30)</f>
        <v>0</v>
      </c>
      <c r="J28" s="15"/>
      <c r="K28" s="115" t="s">
        <v>29</v>
      </c>
      <c r="L28" s="19" t="s">
        <v>30</v>
      </c>
      <c r="M28" s="25"/>
      <c r="N28" s="9">
        <f>IF(SUM(K$35)=0,"Prod=0",SUM(L28)/SUM(K$35))</f>
        <v>0</v>
      </c>
      <c r="O28" s="311">
        <f>SUM(N28)+SUM(N29)+SUM(N30)</f>
        <v>0</v>
      </c>
      <c r="P28" s="15"/>
      <c r="Q28" s="115" t="s">
        <v>29</v>
      </c>
      <c r="R28" s="19" t="s">
        <v>30</v>
      </c>
      <c r="S28" s="25"/>
      <c r="T28" s="9" t="str">
        <f>IF(SUM(Q$35)=0,"Prod=0",SUM(R28)/SUM(Q$35))</f>
        <v>Prod=0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t="str">
        <f>IF(SUM(E$35)=0,"Prod=0",SUM(F29)/SUM(E$35))</f>
        <v>Prod=0</v>
      </c>
      <c r="I29" s="312"/>
      <c r="J29" s="15"/>
      <c r="K29" s="115" t="s">
        <v>29</v>
      </c>
      <c r="L29" s="19" t="s">
        <v>30</v>
      </c>
      <c r="M29" s="25"/>
      <c r="N29" s="9">
        <f>IF(SUM(K$35)=0,"Prod=0",SUM(L29)/SUM(K$35))</f>
        <v>0</v>
      </c>
      <c r="O29" s="312"/>
      <c r="P29" s="15"/>
      <c r="Q29" s="115" t="s">
        <v>29</v>
      </c>
      <c r="R29" s="19" t="s">
        <v>30</v>
      </c>
      <c r="S29" s="25"/>
      <c r="T29" s="9" t="str">
        <f>IF(SUM(Q$35)=0,"Prod=0",SUM(R29)/SUM(Q$35))</f>
        <v>Prod=0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t="str">
        <f>IF(SUM(E$35)=0,"Prod=0",SUM(F30)/SUM(E$35))</f>
        <v>Prod=0</v>
      </c>
      <c r="I30" s="314"/>
      <c r="J30" s="15"/>
      <c r="K30" s="115" t="s">
        <v>29</v>
      </c>
      <c r="L30" s="19" t="s">
        <v>30</v>
      </c>
      <c r="M30" s="25"/>
      <c r="N30" s="9">
        <f>IF(SUM(K$35)=0,"Prod=0",SUM(L30)/SUM(K$35))</f>
        <v>0</v>
      </c>
      <c r="O30" s="314"/>
      <c r="P30" s="15"/>
      <c r="Q30" s="115" t="s">
        <v>29</v>
      </c>
      <c r="R30" s="19" t="s">
        <v>30</v>
      </c>
      <c r="S30" s="25"/>
      <c r="T30" s="9" t="str">
        <f>IF(SUM(Q$35)=0,"Prod=0",SUM(R30)/SUM(Q$35))</f>
        <v>Prod=0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0</v>
      </c>
      <c r="G32" s="327" t="str">
        <f>CONCATENATE("[",I35,"]")</f>
        <v>[1000 t.d.m.]</v>
      </c>
      <c r="H32" s="328"/>
      <c r="I32" s="329"/>
      <c r="J32" s="28"/>
      <c r="K32" s="142" t="s">
        <v>37</v>
      </c>
      <c r="L32" s="27">
        <f>SUM(L14)+SUM(L15)+SUM(L16)+SUM(L17)+SUM(L18)+SUM(L20)+SUM(L21)+SUM(L22)+SUM(L23)+SUM(L28)+SUM(L29)+SUM(L30)</f>
        <v>264.10000000000002</v>
      </c>
      <c r="M32" s="192" t="s">
        <v>67</v>
      </c>
      <c r="N32" s="193"/>
      <c r="O32" s="194"/>
      <c r="P32" s="15"/>
      <c r="Q32" s="142" t="s">
        <v>37</v>
      </c>
      <c r="R32" s="27">
        <f>SUM(R14)+SUM(R15)+SUM(R16)+SUM(R17)+SUM(R18)+SUM(R20)+SUM(R21)+SUM(R22)+SUM(R23)+SUM(R28)+SUM(R29)+SUM(R30)</f>
        <v>0</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t="s">
        <v>30</v>
      </c>
      <c r="F35" s="337"/>
      <c r="G35" s="337"/>
      <c r="H35" s="338"/>
      <c r="I35" s="151" t="s">
        <v>39</v>
      </c>
      <c r="J35" s="77"/>
      <c r="K35" s="336">
        <v>264.13614000000007</v>
      </c>
      <c r="L35" s="337"/>
      <c r="M35" s="337"/>
      <c r="N35" s="338"/>
      <c r="O35" s="151" t="s">
        <v>39</v>
      </c>
      <c r="P35" s="174"/>
      <c r="Q35" s="336" t="s">
        <v>30</v>
      </c>
      <c r="R35" s="337"/>
      <c r="S35" s="337"/>
      <c r="T35" s="338"/>
      <c r="U35" s="151" t="s">
        <v>39</v>
      </c>
      <c r="V35" s="174"/>
      <c r="W35" s="336" t="s">
        <v>30</v>
      </c>
      <c r="X35" s="337"/>
      <c r="Y35" s="337"/>
      <c r="Z35" s="338"/>
      <c r="AA35" s="151" t="s">
        <v>39</v>
      </c>
      <c r="AB35" s="174"/>
      <c r="AC35" s="336" t="s">
        <v>30</v>
      </c>
      <c r="AD35" s="337"/>
      <c r="AE35" s="337"/>
      <c r="AF35" s="338"/>
      <c r="AG35" s="151" t="s">
        <v>39</v>
      </c>
      <c r="AH35" s="175"/>
      <c r="AI35" s="336" t="s">
        <v>30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0</v>
      </c>
      <c r="F36" s="346"/>
      <c r="G36" s="346"/>
      <c r="H36" s="347"/>
      <c r="I36" s="153" t="s">
        <v>68</v>
      </c>
      <c r="J36" s="79"/>
      <c r="K36" s="345">
        <v>270</v>
      </c>
      <c r="L36" s="346"/>
      <c r="M36" s="346"/>
      <c r="N36" s="347"/>
      <c r="O36" s="153" t="s">
        <v>68</v>
      </c>
      <c r="P36" s="175"/>
      <c r="Q36" s="345" t="s">
        <v>30</v>
      </c>
      <c r="R36" s="346"/>
      <c r="S36" s="346"/>
      <c r="T36" s="347"/>
      <c r="U36" s="153" t="s">
        <v>68</v>
      </c>
      <c r="V36" s="176"/>
      <c r="W36" s="345" t="s">
        <v>30</v>
      </c>
      <c r="X36" s="346"/>
      <c r="Y36" s="346"/>
      <c r="Z36" s="347"/>
      <c r="AA36" s="154" t="s">
        <v>69</v>
      </c>
      <c r="AB36" s="175"/>
      <c r="AC36" s="345" t="s">
        <v>30</v>
      </c>
      <c r="AD36" s="346"/>
      <c r="AE36" s="346"/>
      <c r="AF36" s="347"/>
      <c r="AG36" s="154" t="s">
        <v>69</v>
      </c>
      <c r="AH36" s="175"/>
      <c r="AI36" s="348" t="s">
        <v>30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t="s">
        <v>30</v>
      </c>
      <c r="F37" s="340"/>
      <c r="G37" s="340"/>
      <c r="H37" s="341"/>
      <c r="I37" s="156" t="s">
        <v>41</v>
      </c>
      <c r="J37" s="79"/>
      <c r="K37" s="339">
        <v>633.42000000000007</v>
      </c>
      <c r="L37" s="340"/>
      <c r="M37" s="340"/>
      <c r="N37" s="341"/>
      <c r="O37" s="157" t="s">
        <v>41</v>
      </c>
      <c r="P37" s="174"/>
      <c r="Q37" s="339" t="s">
        <v>30</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65536"/>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9.8554687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6</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Top="1" thickBot="1" x14ac:dyDescent="0.3">
      <c r="D9" s="63"/>
      <c r="E9" s="356" t="s">
        <v>49</v>
      </c>
      <c r="F9" s="356"/>
      <c r="G9" s="356"/>
      <c r="H9" s="356"/>
      <c r="I9" s="356"/>
      <c r="J9" s="239"/>
      <c r="K9" s="356" t="s">
        <v>50</v>
      </c>
      <c r="L9" s="356"/>
      <c r="M9" s="356"/>
      <c r="N9" s="356"/>
      <c r="O9" s="356"/>
      <c r="P9" s="240"/>
      <c r="Q9" s="356" t="s">
        <v>51</v>
      </c>
      <c r="R9" s="356"/>
      <c r="S9" s="356"/>
      <c r="T9" s="356"/>
      <c r="U9" s="356"/>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Top="1" thickBot="1" x14ac:dyDescent="0.3">
      <c r="A10" s="10"/>
      <c r="B10" s="181" t="s">
        <v>20</v>
      </c>
      <c r="C10" s="182"/>
      <c r="D10" s="88"/>
      <c r="E10" s="241"/>
      <c r="F10" s="361">
        <v>0.99970642315239699</v>
      </c>
      <c r="G10" s="361"/>
      <c r="H10" s="361"/>
      <c r="I10" s="361"/>
      <c r="J10" s="242"/>
      <c r="K10" s="241"/>
      <c r="L10" s="361">
        <v>0.9999977931151578</v>
      </c>
      <c r="M10" s="361"/>
      <c r="N10" s="361"/>
      <c r="O10" s="361"/>
      <c r="P10" s="243"/>
      <c r="Q10" s="241"/>
      <c r="R10" s="361">
        <v>1</v>
      </c>
      <c r="S10" s="361"/>
      <c r="T10" s="361"/>
      <c r="U10" s="36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Top="1" thickBot="1" x14ac:dyDescent="0.3">
      <c r="A11" s="10"/>
      <c r="B11" s="184" t="s">
        <v>23</v>
      </c>
      <c r="C11" s="185"/>
      <c r="D11" s="88"/>
      <c r="E11" s="244"/>
      <c r="F11" s="361">
        <v>2.9357684760256131E-4</v>
      </c>
      <c r="G11" s="361"/>
      <c r="H11" s="361"/>
      <c r="I11" s="361"/>
      <c r="J11" s="242"/>
      <c r="K11" s="244"/>
      <c r="L11" s="362">
        <v>2.2068848422041043E-6</v>
      </c>
      <c r="M11" s="362"/>
      <c r="N11" s="362"/>
      <c r="O11" s="362"/>
      <c r="P11" s="243"/>
      <c r="Q11" s="244"/>
      <c r="R11" s="361">
        <v>0</v>
      </c>
      <c r="S11" s="361"/>
      <c r="T11" s="361"/>
      <c r="U11" s="36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Top="1" thickBot="1" x14ac:dyDescent="0.3">
      <c r="A12" s="16"/>
      <c r="B12" s="17"/>
      <c r="C12" s="18"/>
      <c r="D12" s="94"/>
      <c r="E12" s="245"/>
      <c r="F12" s="246"/>
      <c r="G12" s="246"/>
      <c r="H12" s="246"/>
      <c r="I12" s="247"/>
      <c r="J12" s="248"/>
      <c r="K12" s="245"/>
      <c r="L12" s="249"/>
      <c r="M12" s="249"/>
      <c r="N12" s="246"/>
      <c r="O12" s="247"/>
      <c r="P12" s="248"/>
      <c r="Q12" s="245"/>
      <c r="R12" s="246"/>
      <c r="S12" s="246"/>
      <c r="T12" s="246"/>
      <c r="U12" s="24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250"/>
      <c r="F13" s="251"/>
      <c r="G13" s="252" t="s">
        <v>26</v>
      </c>
      <c r="H13" s="253"/>
      <c r="I13" s="254"/>
      <c r="J13" s="255"/>
      <c r="K13" s="250"/>
      <c r="L13" s="251"/>
      <c r="M13" s="252" t="s">
        <v>26</v>
      </c>
      <c r="N13" s="253"/>
      <c r="O13" s="254"/>
      <c r="P13" s="256"/>
      <c r="Q13" s="250"/>
      <c r="R13" s="251"/>
      <c r="S13" s="252" t="s">
        <v>26</v>
      </c>
      <c r="T13" s="253"/>
      <c r="U13" s="254"/>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Top="1" thickBot="1" x14ac:dyDescent="0.3">
      <c r="A14" s="172"/>
      <c r="B14" s="307" t="s">
        <v>56</v>
      </c>
      <c r="C14" s="113" t="s">
        <v>28</v>
      </c>
      <c r="D14" s="114"/>
      <c r="E14" s="257" t="s">
        <v>29</v>
      </c>
      <c r="F14" s="290">
        <v>49</v>
      </c>
      <c r="G14" s="258" t="s">
        <v>24</v>
      </c>
      <c r="H14" s="9">
        <f>IF(SUM(E$35)=0,"Prod=0",SUM(F14)/SUM(E$35))</f>
        <v>0.37855961927718296</v>
      </c>
      <c r="I14" s="304">
        <f>SUM(H14)+SUM(H15)+SUM(H16)+SUM(H17)+SUM(H18)</f>
        <v>0.37855961927718296</v>
      </c>
      <c r="J14" s="242"/>
      <c r="K14" s="257" t="s">
        <v>29</v>
      </c>
      <c r="L14" s="259" t="s">
        <v>30</v>
      </c>
      <c r="M14" s="258"/>
      <c r="N14" s="9">
        <f>IF(SUM(K$35)=0,"Prod=0",SUM(L14)/SUM(K$35))</f>
        <v>0</v>
      </c>
      <c r="O14" s="311">
        <f>SUM(N14)+SUM(N15)+SUM(N16)+SUM(N17)+SUM(N18)</f>
        <v>0</v>
      </c>
      <c r="P14" s="242"/>
      <c r="Q14" s="257" t="s">
        <v>29</v>
      </c>
      <c r="R14" s="259" t="s">
        <v>30</v>
      </c>
      <c r="S14" s="258"/>
      <c r="T14" s="9">
        <f>IF(SUM(Q$35)=0,"Prod=0",SUM(R14)/SUM(Q$35))</f>
        <v>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Top="1" thickBot="1" x14ac:dyDescent="0.3">
      <c r="A15" s="172"/>
      <c r="B15" s="308"/>
      <c r="C15" s="113" t="s">
        <v>31</v>
      </c>
      <c r="D15" s="114"/>
      <c r="E15" s="257" t="s">
        <v>29</v>
      </c>
      <c r="F15" s="259" t="s">
        <v>30</v>
      </c>
      <c r="G15" s="258"/>
      <c r="H15" s="9">
        <f>IF(SUM(E$35)=0,"Prod=0",SUM(F15)/SUM(E$35))</f>
        <v>0</v>
      </c>
      <c r="I15" s="305"/>
      <c r="J15" s="242"/>
      <c r="K15" s="257" t="s">
        <v>29</v>
      </c>
      <c r="L15" s="259" t="s">
        <v>30</v>
      </c>
      <c r="M15" s="258"/>
      <c r="N15" s="9">
        <f>IF(SUM(K$35)=0,"Prod=0",SUM(L15)/SUM(K$35))</f>
        <v>0</v>
      </c>
      <c r="O15" s="312"/>
      <c r="P15" s="242"/>
      <c r="Q15" s="257" t="s">
        <v>29</v>
      </c>
      <c r="R15" s="259" t="s">
        <v>30</v>
      </c>
      <c r="S15" s="258"/>
      <c r="T15" s="9">
        <f t="shared" ref="T15:T16" si="0">IF(SUM(Q$35)=0,"Prod=0",SUM(R15)/SUM(Q$35))</f>
        <v>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Top="1" thickBot="1" x14ac:dyDescent="0.3">
      <c r="A16" s="172"/>
      <c r="B16" s="307" t="s">
        <v>57</v>
      </c>
      <c r="C16" s="113" t="s">
        <v>28</v>
      </c>
      <c r="D16" s="114"/>
      <c r="E16" s="257" t="s">
        <v>29</v>
      </c>
      <c r="F16" s="259" t="s">
        <v>30</v>
      </c>
      <c r="G16" s="258"/>
      <c r="H16" s="9">
        <f>IF(SUM(E$35)=0,"Prod=0",SUM(F16)/SUM(E$35))</f>
        <v>0</v>
      </c>
      <c r="I16" s="305"/>
      <c r="J16" s="242"/>
      <c r="K16" s="257" t="s">
        <v>29</v>
      </c>
      <c r="L16" s="259" t="s">
        <v>30</v>
      </c>
      <c r="M16" s="258"/>
      <c r="N16" s="9">
        <f>IF(SUM(K$35)=0,"Prod=0",SUM(L16)/SUM(K$35))</f>
        <v>0</v>
      </c>
      <c r="O16" s="312"/>
      <c r="P16" s="242"/>
      <c r="Q16" s="257" t="s">
        <v>29</v>
      </c>
      <c r="R16" s="259" t="s">
        <v>30</v>
      </c>
      <c r="S16" s="258"/>
      <c r="T16" s="9">
        <f t="shared" si="0"/>
        <v>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Top="1" thickBot="1" x14ac:dyDescent="0.3">
      <c r="A17" s="172"/>
      <c r="B17" s="308"/>
      <c r="C17" s="113" t="s">
        <v>31</v>
      </c>
      <c r="D17" s="114"/>
      <c r="E17" s="257" t="s">
        <v>29</v>
      </c>
      <c r="F17" s="259" t="s">
        <v>30</v>
      </c>
      <c r="G17" s="258"/>
      <c r="H17" s="9">
        <f>IF(SUM(E$35)=0,"Prod=0",SUM(F17)/SUM(E$35))</f>
        <v>0</v>
      </c>
      <c r="I17" s="305"/>
      <c r="J17" s="242"/>
      <c r="K17" s="257" t="s">
        <v>29</v>
      </c>
      <c r="L17" s="259" t="s">
        <v>30</v>
      </c>
      <c r="M17" s="258"/>
      <c r="N17" s="9">
        <f>IF(SUM(K$35)=0,"Prod=0",SUM(L17)/SUM(K$35))</f>
        <v>0</v>
      </c>
      <c r="O17" s="312"/>
      <c r="P17" s="242"/>
      <c r="Q17" s="257" t="s">
        <v>29</v>
      </c>
      <c r="R17" s="259" t="s">
        <v>30</v>
      </c>
      <c r="S17" s="258"/>
      <c r="T17" s="9">
        <f>IF(SUM(Q$35)=0,"Prod=0",SUM(R17)/SUM(Q$35))</f>
        <v>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Top="1" thickBot="1" x14ac:dyDescent="0.3">
      <c r="A18" s="172"/>
      <c r="B18" s="188" t="s">
        <v>32</v>
      </c>
      <c r="C18" s="189"/>
      <c r="D18" s="118"/>
      <c r="E18" s="257" t="s">
        <v>29</v>
      </c>
      <c r="F18" s="259" t="s">
        <v>30</v>
      </c>
      <c r="G18" s="258"/>
      <c r="H18" s="9">
        <f>IF(SUM(E$35)=0,"Prod=0",SUM(F18)/SUM(E$35))</f>
        <v>0</v>
      </c>
      <c r="I18" s="306"/>
      <c r="J18" s="242"/>
      <c r="K18" s="257" t="s">
        <v>29</v>
      </c>
      <c r="L18" s="259" t="s">
        <v>30</v>
      </c>
      <c r="M18" s="258"/>
      <c r="N18" s="9">
        <f>IF(SUM(K$35)=0,"Prod=0",SUM(L18)/SUM(K$35))</f>
        <v>0</v>
      </c>
      <c r="O18" s="335"/>
      <c r="P18" s="242"/>
      <c r="Q18" s="257" t="s">
        <v>29</v>
      </c>
      <c r="R18" s="259" t="s">
        <v>30</v>
      </c>
      <c r="S18" s="258"/>
      <c r="T18" s="9">
        <f>IF(SUM(Q$35)=0,"Prod=0",SUM(R18)/SUM(Q$35))</f>
        <v>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260"/>
      <c r="F19" s="261"/>
      <c r="G19" s="262"/>
      <c r="H19" s="215"/>
      <c r="I19" s="216"/>
      <c r="J19" s="263"/>
      <c r="K19" s="260"/>
      <c r="L19" s="261"/>
      <c r="M19" s="262"/>
      <c r="N19" s="215"/>
      <c r="O19" s="216"/>
      <c r="P19" s="263"/>
      <c r="Q19" s="260"/>
      <c r="R19" s="261"/>
      <c r="S19" s="26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Top="1" thickBot="1" x14ac:dyDescent="0.3">
      <c r="A20" s="72"/>
      <c r="B20" s="309" t="s">
        <v>58</v>
      </c>
      <c r="C20" s="130" t="s">
        <v>59</v>
      </c>
      <c r="D20" s="114"/>
      <c r="E20" s="257" t="s">
        <v>29</v>
      </c>
      <c r="F20" s="259" t="s">
        <v>30</v>
      </c>
      <c r="G20" s="264"/>
      <c r="H20" s="9">
        <f>IF(SUM(E$35)=0,"Prod=0",SUM(F20)/SUM(E$35))</f>
        <v>0</v>
      </c>
      <c r="I20" s="311">
        <f>SUM(H20)+SUM(H22)+SUM(H21)+SUM(H23)</f>
        <v>0.62114680387521448</v>
      </c>
      <c r="J20" s="265"/>
      <c r="K20" s="257" t="s">
        <v>29</v>
      </c>
      <c r="L20" s="290">
        <v>266.20999999999998</v>
      </c>
      <c r="M20" s="264" t="s">
        <v>24</v>
      </c>
      <c r="N20" s="9">
        <f>IF(SUM(K$35)=0,"Prod=0",SUM(L20)/SUM(K$35))</f>
        <v>0.24999779311515785</v>
      </c>
      <c r="O20" s="311">
        <f>SUM(N20)+SUM(N22)+SUM(N21)+SUM(N23)</f>
        <v>0.9999977931151578</v>
      </c>
      <c r="P20" s="242"/>
      <c r="Q20" s="257" t="s">
        <v>29</v>
      </c>
      <c r="R20" s="259" t="s">
        <v>30</v>
      </c>
      <c r="S20" s="264"/>
      <c r="T20" s="9">
        <f>IF(SUM(Q$35)=0,"Prod=0",SUM(R20)/SUM(Q$35))</f>
        <v>0</v>
      </c>
      <c r="U20" s="311">
        <f>SUM(T20)+SUM(T22)+SUM(T21)+SUM(T23)</f>
        <v>1</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Top="1" thickBot="1" x14ac:dyDescent="0.3">
      <c r="A21" s="72"/>
      <c r="B21" s="310"/>
      <c r="C21" s="130" t="s">
        <v>60</v>
      </c>
      <c r="D21" s="114"/>
      <c r="E21" s="257" t="s">
        <v>29</v>
      </c>
      <c r="F21" s="290">
        <v>80.400000000000006</v>
      </c>
      <c r="G21" s="264" t="s">
        <v>24</v>
      </c>
      <c r="H21" s="9">
        <f>IF(SUM(E$35)=0,"Prod=0",SUM(F21)/SUM(E$35))</f>
        <v>0.62114680387521448</v>
      </c>
      <c r="I21" s="312"/>
      <c r="J21" s="265"/>
      <c r="K21" s="257" t="s">
        <v>29</v>
      </c>
      <c r="L21" s="290">
        <v>798.63705000000004</v>
      </c>
      <c r="M21" s="264" t="s">
        <v>24</v>
      </c>
      <c r="N21" s="9">
        <f>IF(SUM(K$35)=0,"Prod=0",SUM(L21)/SUM(K$35))</f>
        <v>0.75</v>
      </c>
      <c r="O21" s="312"/>
      <c r="P21" s="242"/>
      <c r="Q21" s="257" t="s">
        <v>29</v>
      </c>
      <c r="R21" s="290">
        <v>48.351059999999997</v>
      </c>
      <c r="S21" s="264" t="s">
        <v>24</v>
      </c>
      <c r="T21" s="9">
        <f>IF(SUM(Q$35)=0,"Prod=0",SUM(R21)/SUM(Q$35))</f>
        <v>1</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Top="1" thickBot="1" x14ac:dyDescent="0.3">
      <c r="A22" s="72"/>
      <c r="B22" s="310"/>
      <c r="C22" s="130" t="s">
        <v>61</v>
      </c>
      <c r="D22" s="114"/>
      <c r="E22" s="257" t="s">
        <v>29</v>
      </c>
      <c r="F22" s="259" t="s">
        <v>30</v>
      </c>
      <c r="G22" s="264"/>
      <c r="H22" s="9">
        <f>IF(SUM(E$35)=0,"Prod=0",SUM(F22)/SUM(E$35))</f>
        <v>0</v>
      </c>
      <c r="I22" s="313"/>
      <c r="J22" s="242"/>
      <c r="K22" s="257" t="s">
        <v>29</v>
      </c>
      <c r="L22" s="259" t="s">
        <v>30</v>
      </c>
      <c r="M22" s="264"/>
      <c r="N22" s="9">
        <f>IF(SUM(K$35)=0,"Prod=0",SUM(L22)/SUM(K$35))</f>
        <v>0</v>
      </c>
      <c r="O22" s="313"/>
      <c r="P22" s="242"/>
      <c r="Q22" s="257" t="s">
        <v>29</v>
      </c>
      <c r="R22" s="259" t="s">
        <v>30</v>
      </c>
      <c r="S22" s="264"/>
      <c r="T22" s="9">
        <f>IF(SUM(Q$35)=0,"Prod=0",SUM(R22)/SUM(Q$35))</f>
        <v>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Top="1" thickBot="1" x14ac:dyDescent="0.3">
      <c r="A23" s="72"/>
      <c r="B23" s="198"/>
      <c r="C23" s="130" t="s">
        <v>34</v>
      </c>
      <c r="D23" s="114"/>
      <c r="E23" s="257" t="s">
        <v>29</v>
      </c>
      <c r="F23" s="259" t="s">
        <v>30</v>
      </c>
      <c r="G23" s="264"/>
      <c r="H23" s="9">
        <f>IF(SUM(E$35)=0,"Prod=0",SUM(F23)/SUM(E$35))</f>
        <v>0</v>
      </c>
      <c r="I23" s="314"/>
      <c r="J23" s="242"/>
      <c r="K23" s="257" t="s">
        <v>29</v>
      </c>
      <c r="L23" s="259" t="s">
        <v>30</v>
      </c>
      <c r="M23" s="264"/>
      <c r="N23" s="9">
        <f>IF(SUM(K$35)=0,"Prod=0",SUM(L23)/SUM(K$35))</f>
        <v>0</v>
      </c>
      <c r="O23" s="314"/>
      <c r="P23" s="242"/>
      <c r="Q23" s="257" t="s">
        <v>29</v>
      </c>
      <c r="R23" s="259" t="s">
        <v>30</v>
      </c>
      <c r="S23" s="264"/>
      <c r="T23" s="9">
        <f>IF(SUM(Q$35)=0,"Prod=0",SUM(R23)/SUM(Q$35))</f>
        <v>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266"/>
      <c r="F24" s="267"/>
      <c r="G24" s="268"/>
      <c r="H24" s="220"/>
      <c r="I24" s="221"/>
      <c r="J24" s="242"/>
      <c r="K24" s="266"/>
      <c r="L24" s="267"/>
      <c r="M24" s="268"/>
      <c r="N24" s="220"/>
      <c r="O24" s="221"/>
      <c r="P24" s="242"/>
      <c r="Q24" s="266"/>
      <c r="R24" s="267"/>
      <c r="S24" s="268"/>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266"/>
      <c r="F25" s="267"/>
      <c r="G25" s="268"/>
      <c r="H25" s="222"/>
      <c r="I25" s="221"/>
      <c r="J25" s="242"/>
      <c r="K25" s="266"/>
      <c r="L25" s="267"/>
      <c r="M25" s="268"/>
      <c r="N25" s="222"/>
      <c r="O25" s="221"/>
      <c r="P25" s="242"/>
      <c r="Q25" s="266"/>
      <c r="R25" s="267"/>
      <c r="S25" s="268"/>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266"/>
      <c r="F26" s="267"/>
      <c r="G26" s="268"/>
      <c r="H26" s="222"/>
      <c r="I26" s="221"/>
      <c r="J26" s="242"/>
      <c r="K26" s="266"/>
      <c r="L26" s="267"/>
      <c r="M26" s="268"/>
      <c r="N26" s="222"/>
      <c r="O26" s="221"/>
      <c r="P26" s="242"/>
      <c r="Q26" s="266"/>
      <c r="R26" s="267"/>
      <c r="S26" s="268"/>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260"/>
      <c r="F27" s="261"/>
      <c r="G27" s="262"/>
      <c r="H27" s="215"/>
      <c r="I27" s="216"/>
      <c r="J27" s="263"/>
      <c r="K27" s="260"/>
      <c r="L27" s="261"/>
      <c r="M27" s="262"/>
      <c r="N27" s="215"/>
      <c r="O27" s="216"/>
      <c r="P27" s="263"/>
      <c r="Q27" s="260"/>
      <c r="R27" s="261"/>
      <c r="S27" s="26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7.25" thickTop="1" thickBot="1" x14ac:dyDescent="0.3">
      <c r="A28" s="74"/>
      <c r="B28" s="190" t="s">
        <v>65</v>
      </c>
      <c r="C28" s="191"/>
      <c r="D28" s="114"/>
      <c r="E28" s="257" t="s">
        <v>29</v>
      </c>
      <c r="F28" s="259" t="s">
        <v>30</v>
      </c>
      <c r="G28" s="264"/>
      <c r="H28" s="9">
        <f>IF(SUM(E$35)=0,"Prod=0",SUM(F28)/SUM(E$35))</f>
        <v>0</v>
      </c>
      <c r="I28" s="311">
        <f>SUM(H28)+SUM(H29)+SUM(H30)</f>
        <v>0</v>
      </c>
      <c r="J28" s="242"/>
      <c r="K28" s="257" t="s">
        <v>29</v>
      </c>
      <c r="L28" s="259" t="s">
        <v>30</v>
      </c>
      <c r="M28" s="264"/>
      <c r="N28" s="9">
        <f>IF(SUM(K$35)=0,"Prod=0",SUM(L28)/SUM(K$35))</f>
        <v>0</v>
      </c>
      <c r="O28" s="311">
        <f>SUM(N28)+SUM(N29)+SUM(N30)</f>
        <v>0</v>
      </c>
      <c r="P28" s="242"/>
      <c r="Q28" s="257" t="s">
        <v>29</v>
      </c>
      <c r="R28" s="259" t="s">
        <v>30</v>
      </c>
      <c r="S28" s="264"/>
      <c r="T28" s="9">
        <f>IF(SUM(Q$35)=0,"Prod=0",SUM(R28)/SUM(Q$35))</f>
        <v>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7.25" thickTop="1" thickBot="1" x14ac:dyDescent="0.3">
      <c r="A29" s="72"/>
      <c r="B29" s="190" t="s">
        <v>66</v>
      </c>
      <c r="C29" s="191"/>
      <c r="D29" s="114"/>
      <c r="E29" s="257" t="s">
        <v>29</v>
      </c>
      <c r="F29" s="259" t="s">
        <v>30</v>
      </c>
      <c r="G29" s="264"/>
      <c r="H29" s="9">
        <f>IF(SUM(E$35)=0,"Prod=0",SUM(F29)/SUM(E$35))</f>
        <v>0</v>
      </c>
      <c r="I29" s="312"/>
      <c r="J29" s="242"/>
      <c r="K29" s="257" t="s">
        <v>29</v>
      </c>
      <c r="L29" s="259" t="s">
        <v>30</v>
      </c>
      <c r="M29" s="264"/>
      <c r="N29" s="9">
        <f>IF(SUM(K$35)=0,"Prod=0",SUM(L29)/SUM(K$35))</f>
        <v>0</v>
      </c>
      <c r="O29" s="312"/>
      <c r="P29" s="242"/>
      <c r="Q29" s="257" t="s">
        <v>29</v>
      </c>
      <c r="R29" s="259" t="s">
        <v>30</v>
      </c>
      <c r="S29" s="264"/>
      <c r="T29" s="9">
        <f>IF(SUM(Q$35)=0,"Prod=0",SUM(R29)/SUM(Q$35))</f>
        <v>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7.25" thickTop="1" thickBot="1" x14ac:dyDescent="0.3">
      <c r="A30" s="72"/>
      <c r="B30" s="190" t="s">
        <v>36</v>
      </c>
      <c r="C30" s="191"/>
      <c r="D30" s="131"/>
      <c r="E30" s="257" t="s">
        <v>29</v>
      </c>
      <c r="F30" s="259" t="s">
        <v>30</v>
      </c>
      <c r="G30" s="264"/>
      <c r="H30" s="9">
        <f>IF(SUM(E$35)=0,"Prod=0",SUM(F30)/SUM(E$35))</f>
        <v>0</v>
      </c>
      <c r="I30" s="314"/>
      <c r="J30" s="242"/>
      <c r="K30" s="257" t="s">
        <v>29</v>
      </c>
      <c r="L30" s="259" t="s">
        <v>30</v>
      </c>
      <c r="M30" s="264"/>
      <c r="N30" s="9">
        <f>IF(SUM(K$35)=0,"Prod=0",SUM(L30)/SUM(K$35))</f>
        <v>0</v>
      </c>
      <c r="O30" s="314"/>
      <c r="P30" s="242"/>
      <c r="Q30" s="257" t="s">
        <v>29</v>
      </c>
      <c r="R30" s="259" t="s">
        <v>30</v>
      </c>
      <c r="S30" s="264"/>
      <c r="T30" s="9">
        <f>IF(SUM(Q$35)=0,"Prod=0",SUM(R30)/SUM(Q$35))</f>
        <v>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271"/>
      <c r="F31" s="272"/>
      <c r="G31" s="273"/>
      <c r="H31" s="274"/>
      <c r="I31" s="275"/>
      <c r="J31" s="242"/>
      <c r="K31" s="271"/>
      <c r="L31" s="272"/>
      <c r="M31" s="273"/>
      <c r="N31" s="274"/>
      <c r="O31" s="275"/>
      <c r="P31" s="242"/>
      <c r="Q31" s="271"/>
      <c r="R31" s="272"/>
      <c r="S31" s="273"/>
      <c r="T31" s="274"/>
      <c r="U31" s="275"/>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276" t="s">
        <v>37</v>
      </c>
      <c r="F32" s="27">
        <f>SUM(F14)+SUM(F15)+SUM(F16)+SUM(F17)+SUM(F18)+SUM(F20)+SUM(F21)+SUM(F22)+SUM(F23)+SUM(F28)+SUM(F29)+SUM(F30)</f>
        <v>129.4</v>
      </c>
      <c r="G32" s="327" t="str">
        <f>CONCATENATE("[",I35,"]")</f>
        <v>[1000 t.d.m.]</v>
      </c>
      <c r="H32" s="328"/>
      <c r="I32" s="329"/>
      <c r="J32" s="28"/>
      <c r="K32" s="142" t="s">
        <v>37</v>
      </c>
      <c r="L32" s="27">
        <f>SUM(L14)+SUM(L15)+SUM(L16)+SUM(L17)+SUM(L18)+SUM(L20)+SUM(L21)+SUM(L22)+SUM(L23)+SUM(L28)+SUM(L29)+SUM(L30)</f>
        <v>1064.8470500000001</v>
      </c>
      <c r="M32" s="192" t="s">
        <v>67</v>
      </c>
      <c r="N32" s="193"/>
      <c r="O32" s="194"/>
      <c r="P32" s="15"/>
      <c r="Q32" s="142" t="s">
        <v>37</v>
      </c>
      <c r="R32" s="27">
        <f>SUM(R14)+SUM(R15)+SUM(R16)+SUM(R17)+SUM(R18)+SUM(R20)+SUM(R21)+SUM(R22)+SUM(R23)+SUM(R28)+SUM(R29)+SUM(R30)</f>
        <v>48.351059999999997</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276"/>
      <c r="F33" s="277"/>
      <c r="G33" s="278"/>
      <c r="H33" s="279"/>
      <c r="I33" s="269"/>
      <c r="J33" s="242"/>
      <c r="K33" s="276"/>
      <c r="L33" s="277"/>
      <c r="M33" s="278"/>
      <c r="N33" s="279"/>
      <c r="O33" s="269"/>
      <c r="P33" s="242"/>
      <c r="Q33" s="276"/>
      <c r="R33" s="277"/>
      <c r="S33" s="278"/>
      <c r="T33" s="279"/>
      <c r="U33" s="269"/>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280"/>
      <c r="F34" s="281"/>
      <c r="G34" s="281"/>
      <c r="H34" s="270"/>
      <c r="I34" s="269"/>
      <c r="J34" s="242"/>
      <c r="K34" s="280"/>
      <c r="L34" s="281"/>
      <c r="M34" s="281"/>
      <c r="N34" s="270"/>
      <c r="O34" s="269"/>
      <c r="P34" s="242"/>
      <c r="Q34" s="280"/>
      <c r="R34" s="281"/>
      <c r="S34" s="281"/>
      <c r="T34" s="270"/>
      <c r="U34" s="26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57">
        <v>129.43799999999999</v>
      </c>
      <c r="F35" s="357"/>
      <c r="G35" s="357"/>
      <c r="H35" s="357"/>
      <c r="I35" s="282" t="s">
        <v>39</v>
      </c>
      <c r="J35" s="283"/>
      <c r="K35" s="357">
        <v>1064.8494000000001</v>
      </c>
      <c r="L35" s="357"/>
      <c r="M35" s="357"/>
      <c r="N35" s="357"/>
      <c r="O35" s="282" t="s">
        <v>39</v>
      </c>
      <c r="P35" s="284"/>
      <c r="Q35" s="357">
        <v>48.351059999999997</v>
      </c>
      <c r="R35" s="357"/>
      <c r="S35" s="357"/>
      <c r="T35" s="357"/>
      <c r="U35" s="282" t="s">
        <v>39</v>
      </c>
      <c r="V35" s="174"/>
      <c r="W35" s="336">
        <v>0</v>
      </c>
      <c r="X35" s="337"/>
      <c r="Y35" s="337"/>
      <c r="Z35" s="338"/>
      <c r="AA35" s="151" t="s">
        <v>39</v>
      </c>
      <c r="AB35" s="174"/>
      <c r="AC35" s="336">
        <v>0</v>
      </c>
      <c r="AD35" s="337"/>
      <c r="AE35" s="337"/>
      <c r="AF35" s="338"/>
      <c r="AG35" s="151" t="s">
        <v>39</v>
      </c>
      <c r="AH35" s="175"/>
      <c r="AI35" s="336">
        <v>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60">
        <v>45</v>
      </c>
      <c r="F36" s="360"/>
      <c r="G36" s="360"/>
      <c r="H36" s="360"/>
      <c r="I36" s="285" t="s">
        <v>68</v>
      </c>
      <c r="J36" s="286"/>
      <c r="K36" s="357">
        <v>890</v>
      </c>
      <c r="L36" s="357"/>
      <c r="M36" s="357"/>
      <c r="N36" s="357"/>
      <c r="O36" s="285" t="s">
        <v>68</v>
      </c>
      <c r="P36" s="287"/>
      <c r="Q36" s="357">
        <v>45</v>
      </c>
      <c r="R36" s="357"/>
      <c r="S36" s="357"/>
      <c r="T36" s="357"/>
      <c r="U36" s="285" t="s">
        <v>68</v>
      </c>
      <c r="V36" s="176"/>
      <c r="W36" s="345">
        <v>0</v>
      </c>
      <c r="X36" s="346"/>
      <c r="Y36" s="346"/>
      <c r="Z36" s="347"/>
      <c r="AA36" s="154" t="s">
        <v>69</v>
      </c>
      <c r="AB36" s="175"/>
      <c r="AC36" s="345">
        <v>0</v>
      </c>
      <c r="AD36" s="346"/>
      <c r="AE36" s="346"/>
      <c r="AF36" s="347"/>
      <c r="AG36" s="154" t="s">
        <v>69</v>
      </c>
      <c r="AH36" s="175"/>
      <c r="AI36" s="348">
        <v>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58">
        <v>253.79999999999998</v>
      </c>
      <c r="F37" s="358"/>
      <c r="G37" s="358"/>
      <c r="H37" s="358"/>
      <c r="I37" s="288" t="s">
        <v>41</v>
      </c>
      <c r="J37" s="286"/>
      <c r="K37" s="359">
        <v>2087.94</v>
      </c>
      <c r="L37" s="359"/>
      <c r="M37" s="359"/>
      <c r="N37" s="359"/>
      <c r="O37" s="289" t="s">
        <v>41</v>
      </c>
      <c r="P37" s="284"/>
      <c r="Q37" s="359">
        <v>94.805999999999997</v>
      </c>
      <c r="R37" s="359"/>
      <c r="S37" s="359"/>
      <c r="T37" s="359"/>
      <c r="U37" s="289"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row r="65536" s="5" customFormat="1" x14ac:dyDescent="0.25"/>
  </sheetData>
  <mergeCells count="61">
    <mergeCell ref="F10:I10"/>
    <mergeCell ref="L10:O10"/>
    <mergeCell ref="R10:U10"/>
    <mergeCell ref="F11:I11"/>
    <mergeCell ref="L11:O11"/>
    <mergeCell ref="R11:U11"/>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2">
    <dataValidation type="list" allowBlank="1" showInputMessage="1" showErrorMessage="1" sqref="AS28:AS31 AE20:AE23 AK14:AK18 Y20:Y23 AK28:AK30 AE14:AE18 AK20:AK23 Y14:Y18 AS20:AS23 AS14:AS18 Y28:Y30 AB20:AB23 AQ28:AQ31 AH28:AH31 AN28:AN31 AB28:AB31 V14:V18 V20:V23 AQ20:AQ23 AE28:AE30 AQ14:AQ18 AH20:AH23 V28:V31 AB14:AB18 AH14:AH18 AN14:AN18 AN20:AN23">
      <formula1>$AY$9:$AY$13</formula1>
    </dataValidation>
    <dataValidation type="list" operator="equal" allowBlank="1" showInputMessage="1" showErrorMessage="1" sqref="G14:G18 M14:M18 P14:P18 S14:S18 G20:G23 M20:M23 P20:P23 S20:S23 G28:G30 M28:M30 P28:P31 S28:S30">
      <formula1>$AY$9:$AY$13</formula1>
      <formula2>0</formula2>
    </dataValidation>
  </dataValidations>
  <hyperlinks>
    <hyperlink ref="G13" location="'Data Quality'!Print_Area" display="DQ"/>
    <hyperlink ref="M13" location="'Data Quality'!Print_Area" display="DQ"/>
    <hyperlink ref="S13" location="'Data Quality'!Print_Area" display="DQ"/>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Z44"/>
  <sheetViews>
    <sheetView zoomScale="70" zoomScaleNormal="70" workbookViewId="0">
      <selection activeCell="AL14" sqref="AL14:AM30"/>
    </sheetView>
  </sheetViews>
  <sheetFormatPr defaultColWidth="11.42578125" defaultRowHeight="15" x14ac:dyDescent="0.25"/>
  <cols>
    <col min="1" max="1" width="2.7109375" style="82" customWidth="1"/>
    <col min="2" max="2" width="19.5703125" style="82" customWidth="1"/>
    <col min="3" max="3" width="34.7109375" style="82" bestFit="1" customWidth="1"/>
    <col min="4" max="4" width="4.42578125" style="83" customWidth="1"/>
    <col min="5" max="5" width="3.28515625" style="83" customWidth="1"/>
    <col min="6" max="6" width="11.140625" style="83" bestFit="1" customWidth="1"/>
    <col min="7" max="7" width="4.7109375" style="83" customWidth="1"/>
    <col min="8" max="8" width="10.7109375" style="83" customWidth="1"/>
    <col min="9" max="9" width="17.140625" style="83" customWidth="1"/>
    <col min="10" max="10" width="5.42578125" style="83" customWidth="1"/>
    <col min="11" max="11" width="3" style="83" customWidth="1"/>
    <col min="12" max="12" width="11.42578125" style="83" customWidth="1"/>
    <col min="13" max="13" width="4.7109375" style="83" customWidth="1"/>
    <col min="14" max="14" width="10.7109375" style="83" customWidth="1"/>
    <col min="15" max="15" width="17.28515625" style="83" customWidth="1"/>
    <col min="16" max="16" width="4" style="83" customWidth="1"/>
    <col min="17" max="17" width="3" style="83" customWidth="1"/>
    <col min="18" max="18" width="11.42578125" style="83" customWidth="1"/>
    <col min="19" max="19" width="4.7109375" style="83" customWidth="1"/>
    <col min="20" max="20" width="10.7109375" style="83" customWidth="1"/>
    <col min="21" max="21" width="17.28515625" style="83" customWidth="1"/>
    <col min="22" max="22" width="5.140625" style="83" customWidth="1"/>
    <col min="23" max="23" width="3" style="83" customWidth="1"/>
    <col min="24" max="24" width="11.42578125" style="83" customWidth="1"/>
    <col min="25" max="25" width="4.7109375" style="83" customWidth="1"/>
    <col min="26" max="26" width="10.7109375" style="83" customWidth="1"/>
    <col min="27" max="27" width="15.7109375" style="83" customWidth="1"/>
    <col min="28" max="28" width="4" style="83" customWidth="1"/>
    <col min="29" max="29" width="3" style="83" customWidth="1"/>
    <col min="30" max="30" width="11.42578125" style="83" customWidth="1"/>
    <col min="31" max="31" width="4.7109375" style="83" customWidth="1"/>
    <col min="32" max="32" width="10.7109375" style="83" customWidth="1"/>
    <col min="33" max="33" width="15.7109375" style="83" customWidth="1"/>
    <col min="34" max="34" width="4" style="83" customWidth="1"/>
    <col min="35" max="35" width="3" style="83" customWidth="1"/>
    <col min="36" max="36" width="11.42578125" style="83" customWidth="1"/>
    <col min="37" max="37" width="4.7109375" style="83" customWidth="1"/>
    <col min="38" max="38" width="10.7109375" style="83" customWidth="1"/>
    <col min="39" max="39" width="15.7109375" style="83" customWidth="1"/>
    <col min="40" max="40" width="4" style="83" hidden="1" customWidth="1"/>
    <col min="41" max="41" width="3" style="83" hidden="1" customWidth="1"/>
    <col min="42" max="42" width="9.5703125" style="83" hidden="1" customWidth="1"/>
    <col min="43" max="43" width="4" style="83" hidden="1" customWidth="1"/>
    <col min="44" max="44" width="9.85546875" style="83" hidden="1" customWidth="1"/>
    <col min="45" max="45" width="4" style="83" hidden="1" customWidth="1"/>
    <col min="46" max="46" width="2.7109375" style="5" customWidth="1"/>
    <col min="47" max="49" width="12.5703125" style="5" customWidth="1"/>
    <col min="50" max="52" width="9.140625" style="84" hidden="1" customWidth="1"/>
    <col min="53" max="53" width="0" style="5" hidden="1" customWidth="1"/>
    <col min="54" max="16384" width="11.42578125" style="5"/>
  </cols>
  <sheetData>
    <row r="1" spans="1:52" ht="15.75" thickBot="1" x14ac:dyDescent="0.3"/>
    <row r="2" spans="1:52" ht="16.5" customHeight="1" thickBot="1" x14ac:dyDescent="0.3">
      <c r="A2" s="62"/>
      <c r="B2" s="85" t="s">
        <v>13</v>
      </c>
      <c r="C2" s="6" t="s">
        <v>14</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
      <c r="AR2" s="5"/>
      <c r="AS2" s="5"/>
    </row>
    <row r="3" spans="1:52" ht="18.75" customHeight="1" thickBot="1" x14ac:dyDescent="0.3">
      <c r="B3" s="85" t="s">
        <v>15</v>
      </c>
      <c r="C3" s="13" t="s">
        <v>7</v>
      </c>
      <c r="AP3" s="5"/>
      <c r="AQ3" s="5"/>
      <c r="AR3" s="5"/>
      <c r="AS3" s="5"/>
    </row>
    <row r="4" spans="1:52" ht="18.75" customHeight="1" thickBot="1" x14ac:dyDescent="0.3">
      <c r="B4" s="85" t="s">
        <v>16</v>
      </c>
      <c r="C4" s="13" t="s">
        <v>46</v>
      </c>
      <c r="AP4" s="5"/>
      <c r="AQ4" s="5"/>
      <c r="AR4" s="5"/>
      <c r="AS4" s="5"/>
    </row>
    <row r="5" spans="1:52" ht="18.75" customHeight="1" thickBot="1" x14ac:dyDescent="0.3">
      <c r="A5" s="166"/>
      <c r="B5" s="166"/>
      <c r="C5" s="62"/>
      <c r="E5" s="296" t="s">
        <v>17</v>
      </c>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177"/>
      <c r="AO5" s="177"/>
      <c r="AP5" s="177"/>
      <c r="AQ5" s="177"/>
      <c r="AR5" s="177"/>
      <c r="AS5" s="178"/>
      <c r="AT5" s="34"/>
    </row>
    <row r="6" spans="1:52" ht="7.5" customHeight="1" thickBot="1" x14ac:dyDescent="0.3">
      <c r="A6" s="11"/>
      <c r="B6" s="11"/>
      <c r="C6" s="1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52" s="8" customFormat="1" ht="25.5" customHeight="1" thickBot="1" x14ac:dyDescent="0.3">
      <c r="D7" s="12"/>
      <c r="E7" s="296" t="s">
        <v>47</v>
      </c>
      <c r="F7" s="297"/>
      <c r="G7" s="297"/>
      <c r="H7" s="297"/>
      <c r="I7" s="297"/>
      <c r="J7" s="297"/>
      <c r="K7" s="297"/>
      <c r="L7" s="297"/>
      <c r="M7" s="297"/>
      <c r="N7" s="297"/>
      <c r="O7" s="297"/>
      <c r="P7" s="297"/>
      <c r="Q7" s="297"/>
      <c r="R7" s="297"/>
      <c r="S7" s="297"/>
      <c r="T7" s="297"/>
      <c r="U7" s="298"/>
      <c r="V7" s="4"/>
      <c r="W7" s="299" t="s">
        <v>48</v>
      </c>
      <c r="X7" s="300"/>
      <c r="Y7" s="300"/>
      <c r="Z7" s="300"/>
      <c r="AA7" s="300"/>
      <c r="AB7" s="300"/>
      <c r="AC7" s="300"/>
      <c r="AD7" s="300"/>
      <c r="AE7" s="300"/>
      <c r="AF7" s="300"/>
      <c r="AG7" s="300"/>
      <c r="AH7" s="300"/>
      <c r="AI7" s="300"/>
      <c r="AJ7" s="300"/>
      <c r="AK7" s="300"/>
      <c r="AL7" s="300"/>
      <c r="AM7" s="300"/>
      <c r="AN7" s="177"/>
      <c r="AO7" s="177"/>
      <c r="AP7" s="177"/>
      <c r="AQ7" s="177"/>
      <c r="AR7" s="177"/>
      <c r="AS7" s="178"/>
      <c r="AT7" s="35"/>
      <c r="AX7" s="86"/>
      <c r="AY7" s="86"/>
      <c r="AZ7" s="86"/>
    </row>
    <row r="8" spans="1:52" s="8" customFormat="1" ht="7.5" customHeight="1" thickBot="1" x14ac:dyDescent="0.3">
      <c r="D8" s="12"/>
      <c r="E8" s="14"/>
      <c r="F8" s="14"/>
      <c r="G8" s="14"/>
      <c r="H8" s="167"/>
      <c r="I8" s="167"/>
      <c r="J8" s="168"/>
      <c r="K8" s="14"/>
      <c r="L8" s="14"/>
      <c r="M8" s="14"/>
      <c r="N8" s="167"/>
      <c r="O8" s="167"/>
      <c r="P8" s="168"/>
      <c r="Q8" s="14"/>
      <c r="R8" s="14"/>
      <c r="S8" s="14"/>
      <c r="T8" s="167"/>
      <c r="U8" s="167"/>
      <c r="V8" s="168"/>
      <c r="W8" s="12"/>
      <c r="X8" s="14"/>
      <c r="Y8" s="14"/>
      <c r="Z8" s="168"/>
      <c r="AA8" s="168"/>
      <c r="AB8" s="168"/>
      <c r="AC8" s="12"/>
      <c r="AD8" s="14"/>
      <c r="AE8" s="14"/>
      <c r="AF8" s="168"/>
      <c r="AG8" s="168"/>
      <c r="AH8" s="168"/>
      <c r="AI8" s="12"/>
      <c r="AJ8" s="14"/>
      <c r="AK8" s="14"/>
      <c r="AL8" s="168"/>
      <c r="AM8" s="168"/>
      <c r="AN8" s="168"/>
      <c r="AO8" s="12"/>
      <c r="AP8" s="168"/>
      <c r="AQ8" s="168"/>
      <c r="AR8" s="168"/>
      <c r="AS8" s="168"/>
      <c r="AX8" s="86"/>
      <c r="AY8" s="86"/>
      <c r="AZ8" s="86"/>
    </row>
    <row r="9" spans="1:52" s="8" customFormat="1" ht="27" customHeight="1" thickBot="1" x14ac:dyDescent="0.3">
      <c r="D9" s="63"/>
      <c r="E9" s="301" t="s">
        <v>49</v>
      </c>
      <c r="F9" s="302"/>
      <c r="G9" s="302"/>
      <c r="H9" s="302"/>
      <c r="I9" s="303"/>
      <c r="J9" s="74"/>
      <c r="K9" s="301" t="s">
        <v>50</v>
      </c>
      <c r="L9" s="302"/>
      <c r="M9" s="302"/>
      <c r="N9" s="302"/>
      <c r="O9" s="303"/>
      <c r="P9" s="169"/>
      <c r="Q9" s="301" t="s">
        <v>51</v>
      </c>
      <c r="R9" s="302"/>
      <c r="S9" s="302"/>
      <c r="T9" s="302"/>
      <c r="U9" s="303"/>
      <c r="V9" s="169"/>
      <c r="W9" s="301" t="s">
        <v>52</v>
      </c>
      <c r="X9" s="302"/>
      <c r="Y9" s="302"/>
      <c r="Z9" s="302"/>
      <c r="AA9" s="303"/>
      <c r="AB9" s="169"/>
      <c r="AC9" s="301" t="s">
        <v>53</v>
      </c>
      <c r="AD9" s="302"/>
      <c r="AE9" s="302"/>
      <c r="AF9" s="302"/>
      <c r="AG9" s="303"/>
      <c r="AH9" s="169"/>
      <c r="AI9" s="301" t="s">
        <v>54</v>
      </c>
      <c r="AJ9" s="302"/>
      <c r="AK9" s="302"/>
      <c r="AL9" s="302"/>
      <c r="AM9" s="303"/>
      <c r="AN9" s="169"/>
      <c r="AO9" s="54" t="s">
        <v>55</v>
      </c>
      <c r="AP9" s="179"/>
      <c r="AQ9" s="179"/>
      <c r="AR9" s="179"/>
      <c r="AS9" s="180"/>
      <c r="AX9" s="86"/>
      <c r="AY9" s="87" t="s">
        <v>18</v>
      </c>
      <c r="AZ9" s="86" t="s">
        <v>19</v>
      </c>
    </row>
    <row r="10" spans="1:52" ht="16.5" customHeight="1" thickBot="1" x14ac:dyDescent="0.3">
      <c r="A10" s="10"/>
      <c r="B10" s="181" t="s">
        <v>20</v>
      </c>
      <c r="C10" s="182"/>
      <c r="D10" s="88"/>
      <c r="E10" s="89"/>
      <c r="F10" s="49">
        <v>0</v>
      </c>
      <c r="G10" s="50"/>
      <c r="H10" s="50"/>
      <c r="I10" s="51"/>
      <c r="J10" s="15"/>
      <c r="K10" s="89"/>
      <c r="L10" s="49">
        <v>0.99983951457759623</v>
      </c>
      <c r="M10" s="50"/>
      <c r="N10" s="50"/>
      <c r="O10" s="51"/>
      <c r="P10" s="170"/>
      <c r="Q10" s="89"/>
      <c r="R10" s="49">
        <v>0</v>
      </c>
      <c r="S10" s="50"/>
      <c r="T10" s="50"/>
      <c r="U10" s="51"/>
      <c r="V10" s="171"/>
      <c r="W10" s="89"/>
      <c r="X10" s="49">
        <v>0</v>
      </c>
      <c r="Y10" s="50"/>
      <c r="Z10" s="50"/>
      <c r="AA10" s="51"/>
      <c r="AB10" s="170"/>
      <c r="AC10" s="89"/>
      <c r="AD10" s="49">
        <v>0</v>
      </c>
      <c r="AE10" s="50"/>
      <c r="AF10" s="50"/>
      <c r="AG10" s="51"/>
      <c r="AH10" s="170"/>
      <c r="AI10" s="89"/>
      <c r="AJ10" s="49">
        <v>0</v>
      </c>
      <c r="AK10" s="50"/>
      <c r="AL10" s="50"/>
      <c r="AM10" s="51"/>
      <c r="AN10" s="170"/>
      <c r="AO10" s="90"/>
      <c r="AP10" s="88"/>
      <c r="AQ10" s="91"/>
      <c r="AR10" s="55">
        <v>0</v>
      </c>
      <c r="AS10" s="183"/>
      <c r="AY10" s="87" t="s">
        <v>21</v>
      </c>
      <c r="AZ10" s="84" t="s">
        <v>22</v>
      </c>
    </row>
    <row r="11" spans="1:52" ht="16.5" customHeight="1" thickBot="1" x14ac:dyDescent="0.3">
      <c r="A11" s="10"/>
      <c r="B11" s="184" t="s">
        <v>23</v>
      </c>
      <c r="C11" s="185"/>
      <c r="D11" s="88"/>
      <c r="E11" s="92"/>
      <c r="F11" s="49">
        <v>1</v>
      </c>
      <c r="G11" s="50"/>
      <c r="H11" s="50"/>
      <c r="I11" s="51"/>
      <c r="J11" s="15"/>
      <c r="K11" s="92"/>
      <c r="L11" s="52">
        <v>1.6048542240376662E-4</v>
      </c>
      <c r="M11" s="53"/>
      <c r="N11" s="50"/>
      <c r="O11" s="51"/>
      <c r="P11" s="170"/>
      <c r="Q11" s="92"/>
      <c r="R11" s="49">
        <v>1</v>
      </c>
      <c r="S11" s="50"/>
      <c r="T11" s="50"/>
      <c r="U11" s="51"/>
      <c r="V11" s="171"/>
      <c r="W11" s="92"/>
      <c r="X11" s="49">
        <v>1</v>
      </c>
      <c r="Y11" s="50"/>
      <c r="Z11" s="50"/>
      <c r="AA11" s="51"/>
      <c r="AB11" s="170"/>
      <c r="AC11" s="92"/>
      <c r="AD11" s="49">
        <v>1</v>
      </c>
      <c r="AE11" s="50"/>
      <c r="AF11" s="50"/>
      <c r="AG11" s="51"/>
      <c r="AH11" s="170"/>
      <c r="AI11" s="92"/>
      <c r="AJ11" s="49">
        <v>1</v>
      </c>
      <c r="AK11" s="50"/>
      <c r="AL11" s="50"/>
      <c r="AM11" s="51"/>
      <c r="AN11" s="170"/>
      <c r="AO11" s="93"/>
      <c r="AP11" s="88"/>
      <c r="AQ11" s="91"/>
      <c r="AR11" s="56">
        <v>1</v>
      </c>
      <c r="AS11" s="186"/>
      <c r="AY11" s="87" t="s">
        <v>24</v>
      </c>
    </row>
    <row r="12" spans="1:52" ht="7.5" customHeight="1" thickBot="1" x14ac:dyDescent="0.3">
      <c r="A12" s="16"/>
      <c r="B12" s="17"/>
      <c r="C12" s="18"/>
      <c r="D12" s="94"/>
      <c r="E12" s="95"/>
      <c r="F12" s="96"/>
      <c r="G12" s="96"/>
      <c r="H12" s="96"/>
      <c r="I12" s="97"/>
      <c r="J12" s="94"/>
      <c r="K12" s="95"/>
      <c r="L12" s="98"/>
      <c r="M12" s="98"/>
      <c r="N12" s="96"/>
      <c r="O12" s="97"/>
      <c r="P12" s="94"/>
      <c r="Q12" s="95"/>
      <c r="R12" s="96"/>
      <c r="S12" s="96"/>
      <c r="T12" s="96"/>
      <c r="U12" s="97"/>
      <c r="V12" s="99"/>
      <c r="W12" s="95"/>
      <c r="X12" s="96"/>
      <c r="Y12" s="96"/>
      <c r="Z12" s="96"/>
      <c r="AA12" s="97"/>
      <c r="AB12" s="94"/>
      <c r="AC12" s="95"/>
      <c r="AD12" s="96"/>
      <c r="AE12" s="96"/>
      <c r="AF12" s="96"/>
      <c r="AG12" s="97"/>
      <c r="AH12" s="94"/>
      <c r="AI12" s="95"/>
      <c r="AJ12" s="96"/>
      <c r="AK12" s="96"/>
      <c r="AL12" s="96"/>
      <c r="AM12" s="97"/>
      <c r="AN12" s="94"/>
      <c r="AO12" s="100"/>
      <c r="AP12" s="94"/>
      <c r="AQ12" s="94"/>
      <c r="AR12" s="94"/>
      <c r="AS12" s="101"/>
      <c r="AY12" s="87" t="s">
        <v>25</v>
      </c>
    </row>
    <row r="13" spans="1:52" ht="15.75" customHeight="1" thickBot="1" x14ac:dyDescent="0.3">
      <c r="A13" s="65"/>
      <c r="B13" s="65"/>
      <c r="C13" s="65"/>
      <c r="D13" s="102"/>
      <c r="E13" s="103"/>
      <c r="F13" s="104"/>
      <c r="G13" s="105" t="s">
        <v>26</v>
      </c>
      <c r="H13" s="106"/>
      <c r="I13" s="107"/>
      <c r="J13" s="66"/>
      <c r="K13" s="103"/>
      <c r="L13" s="104"/>
      <c r="M13" s="105" t="s">
        <v>26</v>
      </c>
      <c r="N13" s="106"/>
      <c r="O13" s="107"/>
      <c r="P13" s="67"/>
      <c r="Q13" s="103"/>
      <c r="R13" s="104"/>
      <c r="S13" s="105" t="s">
        <v>26</v>
      </c>
      <c r="T13" s="106"/>
      <c r="U13" s="107"/>
      <c r="V13" s="68"/>
      <c r="W13" s="103"/>
      <c r="X13" s="104"/>
      <c r="Y13" s="108" t="s">
        <v>26</v>
      </c>
      <c r="Z13" s="109"/>
      <c r="AA13" s="107"/>
      <c r="AB13" s="66"/>
      <c r="AC13" s="103"/>
      <c r="AD13" s="110"/>
      <c r="AE13" s="111" t="s">
        <v>26</v>
      </c>
      <c r="AF13" s="109"/>
      <c r="AG13" s="107"/>
      <c r="AH13" s="66"/>
      <c r="AI13" s="103"/>
      <c r="AJ13" s="110"/>
      <c r="AK13" s="111" t="s">
        <v>26</v>
      </c>
      <c r="AL13" s="109"/>
      <c r="AM13" s="107"/>
      <c r="AN13" s="66"/>
      <c r="AO13" s="112"/>
      <c r="AP13" s="102"/>
      <c r="AQ13" s="69" t="s">
        <v>26</v>
      </c>
      <c r="AR13" s="102"/>
      <c r="AS13" s="69" t="s">
        <v>26</v>
      </c>
      <c r="AY13" s="87" t="s">
        <v>27</v>
      </c>
    </row>
    <row r="14" spans="1:52" ht="26.25" customHeight="1" thickBot="1" x14ac:dyDescent="0.3">
      <c r="A14" s="172"/>
      <c r="B14" s="307" t="s">
        <v>56</v>
      </c>
      <c r="C14" s="113" t="s">
        <v>28</v>
      </c>
      <c r="D14" s="114"/>
      <c r="E14" s="115" t="s">
        <v>29</v>
      </c>
      <c r="F14" s="19" t="s">
        <v>30</v>
      </c>
      <c r="G14" s="20"/>
      <c r="H14" s="9" t="str">
        <f>IF(SUM(E$35)=0,"Prod=0",SUM(F14)/SUM(E$35))</f>
        <v>Prod=0</v>
      </c>
      <c r="I14" s="304">
        <f>SUM(H14)+SUM(H15)+SUM(H16)+SUM(H17)+SUM(H18)</f>
        <v>0</v>
      </c>
      <c r="J14" s="15"/>
      <c r="K14" s="115" t="s">
        <v>29</v>
      </c>
      <c r="L14" s="80">
        <v>0</v>
      </c>
      <c r="M14" s="20"/>
      <c r="N14" s="9">
        <f>IF(SUM(K$35)=0,"Prod=0",SUM(L14)/SUM(K$35))</f>
        <v>0</v>
      </c>
      <c r="O14" s="311">
        <f>SUM(N14)+SUM(N15)+SUM(N16)+SUM(N17)+SUM(N18)</f>
        <v>0</v>
      </c>
      <c r="P14" s="15"/>
      <c r="Q14" s="115" t="s">
        <v>29</v>
      </c>
      <c r="R14" s="19" t="s">
        <v>30</v>
      </c>
      <c r="S14" s="20"/>
      <c r="T14" s="9" t="str">
        <f>IF(SUM(Q$35)=0,"Prod=0",SUM(R14)/SUM(Q$35))</f>
        <v>Prod=0</v>
      </c>
      <c r="U14" s="304">
        <f>SUM(T14)+SUM(T15)+SUM(T16)+SUM(T17)+SUM(T18)</f>
        <v>0</v>
      </c>
      <c r="V14" s="31"/>
      <c r="W14" s="116" t="s">
        <v>29</v>
      </c>
      <c r="X14" s="19" t="s">
        <v>30</v>
      </c>
      <c r="Y14" s="20"/>
      <c r="Z14" s="9" t="str">
        <f>IF(SUM(W$35)=0,"Prod=0",SUM(X14)/SUM(W$35))</f>
        <v>Prod=0</v>
      </c>
      <c r="AA14" s="311">
        <f>SUM(Z14)+SUM(Z15)+SUM(Z16)+SUM(Z17)+SUM(Z18)</f>
        <v>0</v>
      </c>
      <c r="AB14" s="15"/>
      <c r="AC14" s="116" t="s">
        <v>29</v>
      </c>
      <c r="AD14" s="19" t="s">
        <v>30</v>
      </c>
      <c r="AE14" s="20"/>
      <c r="AF14" s="9" t="str">
        <f>IF(SUM(AC$35)=0,"Prod=0",SUM(AD14)/SUM(AC$35))</f>
        <v>Prod=0</v>
      </c>
      <c r="AG14" s="311">
        <f>SUM(AF14)+SUM(AF15)+SUM(AF16)+SUM(AF17)+SUM(AF18)</f>
        <v>0</v>
      </c>
      <c r="AH14" s="15"/>
      <c r="AI14" s="116" t="s">
        <v>29</v>
      </c>
      <c r="AJ14" s="19" t="s">
        <v>30</v>
      </c>
      <c r="AK14" s="20"/>
      <c r="AL14" s="9" t="str">
        <f>IF(SUM(AI$35)=0,"Prod=0",SUM(AJ14)/SUM(AI$35))</f>
        <v>Prod=0</v>
      </c>
      <c r="AM14" s="311">
        <f>SUM(AL14)+SUM(AL15)+SUM(AL16)+SUM(AL17)+SUM(AL18)</f>
        <v>0</v>
      </c>
      <c r="AN14" s="15"/>
      <c r="AO14" s="117" t="s">
        <v>29</v>
      </c>
      <c r="AP14" s="21"/>
      <c r="AQ14" s="22"/>
      <c r="AR14" s="57">
        <v>0</v>
      </c>
      <c r="AS14" s="59"/>
    </row>
    <row r="15" spans="1:52" ht="26.25" customHeight="1" thickBot="1" x14ac:dyDescent="0.3">
      <c r="A15" s="172"/>
      <c r="B15" s="308"/>
      <c r="C15" s="113" t="s">
        <v>31</v>
      </c>
      <c r="D15" s="114"/>
      <c r="E15" s="115" t="s">
        <v>29</v>
      </c>
      <c r="F15" s="19" t="s">
        <v>30</v>
      </c>
      <c r="G15" s="20"/>
      <c r="H15" s="9" t="str">
        <f>IF(SUM(E$35)=0,"Prod=0",SUM(F15)/SUM(E$35))</f>
        <v>Prod=0</v>
      </c>
      <c r="I15" s="305"/>
      <c r="J15" s="15"/>
      <c r="K15" s="115" t="s">
        <v>29</v>
      </c>
      <c r="L15" s="80">
        <v>0</v>
      </c>
      <c r="M15" s="20"/>
      <c r="N15" s="9">
        <f>IF(SUM(K$35)=0,"Prod=0",SUM(L15)/SUM(K$35))</f>
        <v>0</v>
      </c>
      <c r="O15" s="312"/>
      <c r="P15" s="15"/>
      <c r="Q15" s="115" t="s">
        <v>29</v>
      </c>
      <c r="R15" s="19" t="s">
        <v>30</v>
      </c>
      <c r="S15" s="20"/>
      <c r="T15" s="9" t="str">
        <f t="shared" ref="T15:T16" si="0">IF(SUM(Q$35)=0,"Prod=0",SUM(R15)/SUM(Q$35))</f>
        <v>Prod=0</v>
      </c>
      <c r="U15" s="305"/>
      <c r="V15" s="31"/>
      <c r="W15" s="116" t="s">
        <v>29</v>
      </c>
      <c r="X15" s="19" t="s">
        <v>30</v>
      </c>
      <c r="Y15" s="20"/>
      <c r="Z15" s="9" t="str">
        <f t="shared" ref="Z15:Z16" si="1">IF(SUM(W$35)=0,"Prod=0",SUM(X15)/SUM(W$35))</f>
        <v>Prod=0</v>
      </c>
      <c r="AA15" s="312"/>
      <c r="AB15" s="15"/>
      <c r="AC15" s="116" t="s">
        <v>29</v>
      </c>
      <c r="AD15" s="19" t="s">
        <v>30</v>
      </c>
      <c r="AE15" s="20"/>
      <c r="AF15" s="9" t="str">
        <f t="shared" ref="AF15:AF16" si="2">IF(SUM(AC$35)=0,"Prod=0",SUM(AD15)/SUM(AC$35))</f>
        <v>Prod=0</v>
      </c>
      <c r="AG15" s="312"/>
      <c r="AH15" s="15"/>
      <c r="AI15" s="116" t="s">
        <v>29</v>
      </c>
      <c r="AJ15" s="19" t="s">
        <v>30</v>
      </c>
      <c r="AK15" s="20"/>
      <c r="AL15" s="9" t="str">
        <f t="shared" ref="AL15:AL17" si="3">IF(SUM(AI$35)=0,"Prod=0",SUM(AJ15)/SUM(AI$35))</f>
        <v>Prod=0</v>
      </c>
      <c r="AM15" s="312"/>
      <c r="AN15" s="15"/>
      <c r="AO15" s="117"/>
      <c r="AP15" s="23"/>
      <c r="AQ15" s="22"/>
      <c r="AR15" s="58"/>
      <c r="AS15" s="60"/>
    </row>
    <row r="16" spans="1:52" ht="26.25" customHeight="1" thickBot="1" x14ac:dyDescent="0.3">
      <c r="A16" s="172"/>
      <c r="B16" s="307" t="s">
        <v>57</v>
      </c>
      <c r="C16" s="113" t="s">
        <v>28</v>
      </c>
      <c r="D16" s="114"/>
      <c r="E16" s="115" t="s">
        <v>29</v>
      </c>
      <c r="F16" s="19" t="s">
        <v>30</v>
      </c>
      <c r="G16" s="20"/>
      <c r="H16" s="9" t="str">
        <f>IF(SUM(E$35)=0,"Prod=0",SUM(F16)/SUM(E$35))</f>
        <v>Prod=0</v>
      </c>
      <c r="I16" s="305"/>
      <c r="J16" s="15"/>
      <c r="K16" s="115" t="s">
        <v>29</v>
      </c>
      <c r="L16" s="80">
        <v>0</v>
      </c>
      <c r="M16" s="20"/>
      <c r="N16" s="9">
        <f>IF(SUM(K$35)=0,"Prod=0",SUM(L16)/SUM(K$35))</f>
        <v>0</v>
      </c>
      <c r="O16" s="312"/>
      <c r="P16" s="15"/>
      <c r="Q16" s="115" t="s">
        <v>29</v>
      </c>
      <c r="R16" s="19" t="s">
        <v>30</v>
      </c>
      <c r="S16" s="20"/>
      <c r="T16" s="9" t="str">
        <f t="shared" si="0"/>
        <v>Prod=0</v>
      </c>
      <c r="U16" s="305"/>
      <c r="V16" s="31"/>
      <c r="W16" s="116" t="s">
        <v>29</v>
      </c>
      <c r="X16" s="19" t="s">
        <v>30</v>
      </c>
      <c r="Y16" s="20"/>
      <c r="Z16" s="9" t="str">
        <f t="shared" si="1"/>
        <v>Prod=0</v>
      </c>
      <c r="AA16" s="312"/>
      <c r="AB16" s="15"/>
      <c r="AC16" s="116" t="s">
        <v>29</v>
      </c>
      <c r="AD16" s="19" t="s">
        <v>30</v>
      </c>
      <c r="AE16" s="20"/>
      <c r="AF16" s="9" t="str">
        <f t="shared" si="2"/>
        <v>Prod=0</v>
      </c>
      <c r="AG16" s="312"/>
      <c r="AH16" s="15"/>
      <c r="AI16" s="116" t="s">
        <v>29</v>
      </c>
      <c r="AJ16" s="19" t="s">
        <v>30</v>
      </c>
      <c r="AK16" s="20"/>
      <c r="AL16" s="9" t="str">
        <f t="shared" si="3"/>
        <v>Prod=0</v>
      </c>
      <c r="AM16" s="312"/>
      <c r="AN16" s="15"/>
      <c r="AO16" s="117"/>
      <c r="AP16" s="23"/>
      <c r="AQ16" s="22"/>
      <c r="AR16" s="58"/>
      <c r="AS16" s="60"/>
    </row>
    <row r="17" spans="1:45" ht="26.25" customHeight="1" thickBot="1" x14ac:dyDescent="0.3">
      <c r="A17" s="172"/>
      <c r="B17" s="308"/>
      <c r="C17" s="113" t="s">
        <v>31</v>
      </c>
      <c r="D17" s="114"/>
      <c r="E17" s="115" t="s">
        <v>29</v>
      </c>
      <c r="F17" s="19" t="s">
        <v>30</v>
      </c>
      <c r="G17" s="20"/>
      <c r="H17" s="9" t="str">
        <f>IF(SUM(E$35)=0,"Prod=0",SUM(F17)/SUM(E$35))</f>
        <v>Prod=0</v>
      </c>
      <c r="I17" s="305"/>
      <c r="J17" s="15"/>
      <c r="K17" s="115" t="s">
        <v>29</v>
      </c>
      <c r="L17" s="80">
        <v>0</v>
      </c>
      <c r="M17" s="20"/>
      <c r="N17" s="9">
        <f>IF(SUM(K$35)=0,"Prod=0",SUM(L17)/SUM(K$35))</f>
        <v>0</v>
      </c>
      <c r="O17" s="312"/>
      <c r="P17" s="15"/>
      <c r="Q17" s="115" t="s">
        <v>29</v>
      </c>
      <c r="R17" s="19" t="s">
        <v>30</v>
      </c>
      <c r="S17" s="20"/>
      <c r="T17" s="9" t="str">
        <f>IF(SUM(Q$35)=0,"Prod=0",SUM(R17)/SUM(Q$35))</f>
        <v>Prod=0</v>
      </c>
      <c r="U17" s="305"/>
      <c r="V17" s="31"/>
      <c r="W17" s="116" t="s">
        <v>29</v>
      </c>
      <c r="X17" s="19" t="s">
        <v>30</v>
      </c>
      <c r="Y17" s="20"/>
      <c r="Z17" s="9" t="str">
        <f>IF(SUM(W$35)=0,"Prod=0",SUM(X17)/SUM(W$35))</f>
        <v>Prod=0</v>
      </c>
      <c r="AA17" s="312"/>
      <c r="AB17" s="15"/>
      <c r="AC17" s="116" t="s">
        <v>29</v>
      </c>
      <c r="AD17" s="19" t="s">
        <v>30</v>
      </c>
      <c r="AE17" s="20"/>
      <c r="AF17" s="9" t="str">
        <f>IF(SUM(AC$35)=0,"Prod=0",SUM(AD17)/SUM(AC$35))</f>
        <v>Prod=0</v>
      </c>
      <c r="AG17" s="312"/>
      <c r="AH17" s="15"/>
      <c r="AI17" s="116" t="s">
        <v>29</v>
      </c>
      <c r="AJ17" s="19" t="s">
        <v>30</v>
      </c>
      <c r="AK17" s="20"/>
      <c r="AL17" s="9" t="str">
        <f t="shared" si="3"/>
        <v>Prod=0</v>
      </c>
      <c r="AM17" s="312"/>
      <c r="AN17" s="15"/>
      <c r="AO17" s="117" t="s">
        <v>29</v>
      </c>
      <c r="AP17" s="23"/>
      <c r="AQ17" s="22"/>
      <c r="AR17" s="187"/>
      <c r="AS17" s="61"/>
    </row>
    <row r="18" spans="1:45" ht="26.25" customHeight="1" thickBot="1" x14ac:dyDescent="0.3">
      <c r="A18" s="172"/>
      <c r="B18" s="188" t="s">
        <v>32</v>
      </c>
      <c r="C18" s="189"/>
      <c r="D18" s="118"/>
      <c r="E18" s="115" t="s">
        <v>29</v>
      </c>
      <c r="F18" s="19" t="s">
        <v>30</v>
      </c>
      <c r="G18" s="20"/>
      <c r="H18" s="9" t="str">
        <f>IF(SUM(E$35)=0,"Prod=0",SUM(F18)/SUM(E$35))</f>
        <v>Prod=0</v>
      </c>
      <c r="I18" s="306"/>
      <c r="J18" s="15"/>
      <c r="K18" s="115" t="s">
        <v>29</v>
      </c>
      <c r="L18" s="80">
        <v>0</v>
      </c>
      <c r="M18" s="20"/>
      <c r="N18" s="9">
        <f>IF(SUM(K$35)=0,"Prod=0",SUM(L18)/SUM(K$35))</f>
        <v>0</v>
      </c>
      <c r="O18" s="335"/>
      <c r="P18" s="15"/>
      <c r="Q18" s="115" t="s">
        <v>29</v>
      </c>
      <c r="R18" s="19" t="s">
        <v>30</v>
      </c>
      <c r="S18" s="20"/>
      <c r="T18" s="9" t="str">
        <f>IF(SUM(Q$35)=0,"Prod=0",SUM(R18)/SUM(Q$35))</f>
        <v>Prod=0</v>
      </c>
      <c r="U18" s="306"/>
      <c r="V18" s="31"/>
      <c r="W18" s="116" t="s">
        <v>29</v>
      </c>
      <c r="X18" s="19" t="s">
        <v>30</v>
      </c>
      <c r="Y18" s="20"/>
      <c r="Z18" s="9" t="str">
        <f>IF(SUM(W$35)=0,"Prod=0",SUM(X18)/SUM(W$35))</f>
        <v>Prod=0</v>
      </c>
      <c r="AA18" s="314"/>
      <c r="AB18" s="15"/>
      <c r="AC18" s="116" t="s">
        <v>29</v>
      </c>
      <c r="AD18" s="19" t="s">
        <v>30</v>
      </c>
      <c r="AE18" s="20"/>
      <c r="AF18" s="9" t="str">
        <f>IF(SUM(AC$35)=0,"Prod=0",SUM(AD18)/SUM(AC$35))</f>
        <v>Prod=0</v>
      </c>
      <c r="AG18" s="314"/>
      <c r="AH18" s="15"/>
      <c r="AI18" s="116" t="s">
        <v>29</v>
      </c>
      <c r="AJ18" s="19" t="s">
        <v>33</v>
      </c>
      <c r="AK18" s="20"/>
      <c r="AL18" s="9" t="str">
        <f>IF(SUM(AI$35)=0,"Prod=0",SUM(AJ18)/SUM(AI$35))</f>
        <v>Prod=0</v>
      </c>
      <c r="AM18" s="314"/>
      <c r="AN18" s="15"/>
      <c r="AO18" s="117"/>
      <c r="AP18" s="7"/>
      <c r="AQ18" s="15"/>
      <c r="AR18" s="170"/>
      <c r="AS18" s="24"/>
    </row>
    <row r="19" spans="1:45" ht="7.5" customHeight="1" thickBot="1" x14ac:dyDescent="0.3">
      <c r="A19" s="70"/>
      <c r="B19" s="71"/>
      <c r="C19" s="71"/>
      <c r="D19" s="119"/>
      <c r="E19" s="120"/>
      <c r="F19" s="121"/>
      <c r="G19" s="122"/>
      <c r="H19" s="215"/>
      <c r="I19" s="216"/>
      <c r="J19" s="119"/>
      <c r="K19" s="120"/>
      <c r="L19" s="121"/>
      <c r="M19" s="122"/>
      <c r="N19" s="215"/>
      <c r="O19" s="216"/>
      <c r="P19" s="119"/>
      <c r="Q19" s="120"/>
      <c r="R19" s="121"/>
      <c r="S19" s="122"/>
      <c r="T19" s="215"/>
      <c r="U19" s="216"/>
      <c r="V19" s="125"/>
      <c r="W19" s="126"/>
      <c r="X19" s="121"/>
      <c r="Y19" s="122"/>
      <c r="Z19" s="215"/>
      <c r="AA19" s="216"/>
      <c r="AB19" s="119"/>
      <c r="AC19" s="126"/>
      <c r="AD19" s="121"/>
      <c r="AE19" s="122"/>
      <c r="AF19" s="215"/>
      <c r="AG19" s="216"/>
      <c r="AH19" s="119"/>
      <c r="AI19" s="126"/>
      <c r="AJ19" s="121"/>
      <c r="AK19" s="122"/>
      <c r="AL19" s="215"/>
      <c r="AM19" s="216"/>
      <c r="AN19" s="119"/>
      <c r="AO19" s="127"/>
      <c r="AP19" s="128"/>
      <c r="AQ19" s="119"/>
      <c r="AR19" s="128"/>
      <c r="AS19" s="129"/>
    </row>
    <row r="20" spans="1:45" ht="26.25" customHeight="1" thickBot="1" x14ac:dyDescent="0.3">
      <c r="A20" s="72"/>
      <c r="B20" s="309" t="s">
        <v>58</v>
      </c>
      <c r="C20" s="130" t="s">
        <v>59</v>
      </c>
      <c r="D20" s="114"/>
      <c r="E20" s="115" t="s">
        <v>29</v>
      </c>
      <c r="F20" s="19" t="s">
        <v>30</v>
      </c>
      <c r="G20" s="25"/>
      <c r="H20" s="9" t="str">
        <f>IF(SUM(E$35)=0,"Prod=0",SUM(F20)/SUM(E$35))</f>
        <v>Prod=0</v>
      </c>
      <c r="I20" s="311">
        <f>SUM(H20)+SUM(H22)+SUM(H21)+SUM(H23)</f>
        <v>0</v>
      </c>
      <c r="J20" s="26"/>
      <c r="K20" s="115" t="s">
        <v>29</v>
      </c>
      <c r="L20" s="80">
        <v>5.2</v>
      </c>
      <c r="M20" s="25"/>
      <c r="N20" s="9">
        <f>IF(SUM(K$35)=0,"Prod=0",SUM(L20)/SUM(K$35))</f>
        <v>0.16610752318861022</v>
      </c>
      <c r="O20" s="311">
        <f>SUM(N20)+SUM(N22)+SUM(N21)+SUM(N23)</f>
        <v>0.99983951457759623</v>
      </c>
      <c r="P20" s="15"/>
      <c r="Q20" s="115" t="s">
        <v>29</v>
      </c>
      <c r="R20" s="19" t="s">
        <v>30</v>
      </c>
      <c r="S20" s="25"/>
      <c r="T20" s="9" t="str">
        <f>IF(SUM(Q$35)=0,"Prod=0",SUM(R20)/SUM(Q$35))</f>
        <v>Prod=0</v>
      </c>
      <c r="U20" s="311">
        <f>SUM(T20)+SUM(T22)+SUM(T21)+SUM(T23)</f>
        <v>0</v>
      </c>
      <c r="V20" s="31"/>
      <c r="W20" s="116" t="s">
        <v>29</v>
      </c>
      <c r="X20" s="19" t="s">
        <v>30</v>
      </c>
      <c r="Y20" s="25"/>
      <c r="Z20" s="9" t="str">
        <f>IF(SUM(W$35)=0,"Prod=0",SUM(X20)/SUM(W$35))</f>
        <v>Prod=0</v>
      </c>
      <c r="AA20" s="311">
        <f>SUM(Z20)+SUM(Z22)+SUM(Z21)+SUM(Z23)</f>
        <v>0</v>
      </c>
      <c r="AB20" s="15"/>
      <c r="AC20" s="116" t="s">
        <v>29</v>
      </c>
      <c r="AD20" s="19" t="s">
        <v>30</v>
      </c>
      <c r="AE20" s="25"/>
      <c r="AF20" s="9" t="str">
        <f>IF(SUM(AC$35)=0,"Prod=0",SUM(AD20)/SUM(AC$35))</f>
        <v>Prod=0</v>
      </c>
      <c r="AG20" s="311">
        <f>SUM(AF20)+SUM(AF22)+SUM(AF21)+SUM(AF23)</f>
        <v>0</v>
      </c>
      <c r="AH20" s="15"/>
      <c r="AI20" s="116" t="s">
        <v>29</v>
      </c>
      <c r="AJ20" s="19" t="s">
        <v>30</v>
      </c>
      <c r="AK20" s="25"/>
      <c r="AL20" s="9" t="str">
        <f>IF(SUM(AI$35)=0,"Prod=0",SUM(AJ20)/SUM(AI$35))</f>
        <v>Prod=0</v>
      </c>
      <c r="AM20" s="311">
        <f>SUM(AL20)+SUM(AL22)+SUM(AL21)+SUM(AL23)</f>
        <v>0</v>
      </c>
      <c r="AN20" s="15"/>
      <c r="AO20" s="117" t="s">
        <v>29</v>
      </c>
      <c r="AP20" s="21"/>
      <c r="AQ20" s="22"/>
      <c r="AR20" s="57">
        <v>0</v>
      </c>
      <c r="AS20" s="59"/>
    </row>
    <row r="21" spans="1:45" ht="26.25" customHeight="1" thickBot="1" x14ac:dyDescent="0.3">
      <c r="A21" s="72"/>
      <c r="B21" s="310"/>
      <c r="C21" s="130" t="s">
        <v>60</v>
      </c>
      <c r="D21" s="114"/>
      <c r="E21" s="115" t="s">
        <v>29</v>
      </c>
      <c r="F21" s="19" t="s">
        <v>30</v>
      </c>
      <c r="G21" s="25"/>
      <c r="H21" s="9" t="str">
        <f>IF(SUM(E$35)=0,"Prod=0",SUM(F21)/SUM(E$35))</f>
        <v>Prod=0</v>
      </c>
      <c r="I21" s="312"/>
      <c r="J21" s="26"/>
      <c r="K21" s="115" t="s">
        <v>29</v>
      </c>
      <c r="L21" s="80">
        <v>26.1</v>
      </c>
      <c r="M21" s="25"/>
      <c r="N21" s="9">
        <f>IF(SUM(K$35)=0,"Prod=0",SUM(L21)/SUM(K$35))</f>
        <v>0.83373199138898602</v>
      </c>
      <c r="O21" s="312"/>
      <c r="P21" s="15"/>
      <c r="Q21" s="115" t="s">
        <v>29</v>
      </c>
      <c r="R21" s="19" t="s">
        <v>30</v>
      </c>
      <c r="S21" s="25"/>
      <c r="T21" s="9" t="str">
        <f>IF(SUM(Q$35)=0,"Prod=0",SUM(R21)/SUM(Q$35))</f>
        <v>Prod=0</v>
      </c>
      <c r="U21" s="312"/>
      <c r="V21" s="31"/>
      <c r="W21" s="116" t="s">
        <v>29</v>
      </c>
      <c r="X21" s="19" t="s">
        <v>30</v>
      </c>
      <c r="Y21" s="25"/>
      <c r="Z21" s="9" t="str">
        <f>IF(SUM(W$35)=0,"Prod=0",SUM(X21)/SUM(W$35))</f>
        <v>Prod=0</v>
      </c>
      <c r="AA21" s="312"/>
      <c r="AB21" s="15"/>
      <c r="AC21" s="116" t="s">
        <v>29</v>
      </c>
      <c r="AD21" s="19" t="s">
        <v>30</v>
      </c>
      <c r="AE21" s="25"/>
      <c r="AF21" s="9" t="str">
        <f>IF(SUM(AC$35)=0,"Prod=0",SUM(AD21)/SUM(AC$35))</f>
        <v>Prod=0</v>
      </c>
      <c r="AG21" s="312"/>
      <c r="AH21" s="15"/>
      <c r="AI21" s="116" t="s">
        <v>29</v>
      </c>
      <c r="AJ21" s="19" t="s">
        <v>30</v>
      </c>
      <c r="AK21" s="25"/>
      <c r="AL21" s="9" t="str">
        <f>IF(SUM(AI$35)=0,"Prod=0",SUM(AJ21)/SUM(AI$35))</f>
        <v>Prod=0</v>
      </c>
      <c r="AM21" s="312"/>
      <c r="AN21" s="15"/>
      <c r="AO21" s="117"/>
      <c r="AP21" s="21"/>
      <c r="AQ21" s="22"/>
      <c r="AR21" s="58"/>
      <c r="AS21" s="60"/>
    </row>
    <row r="22" spans="1:45" ht="26.25" customHeight="1" thickBot="1" x14ac:dyDescent="0.3">
      <c r="A22" s="72"/>
      <c r="B22" s="310"/>
      <c r="C22" s="130" t="s">
        <v>61</v>
      </c>
      <c r="D22" s="114"/>
      <c r="E22" s="115" t="s">
        <v>29</v>
      </c>
      <c r="F22" s="19" t="s">
        <v>30</v>
      </c>
      <c r="G22" s="25"/>
      <c r="H22" s="9" t="str">
        <f>IF(SUM(E$35)=0,"Prod=0",SUM(F22)/SUM(E$35))</f>
        <v>Prod=0</v>
      </c>
      <c r="I22" s="313"/>
      <c r="J22" s="15"/>
      <c r="K22" s="115" t="s">
        <v>29</v>
      </c>
      <c r="L22" s="80">
        <v>0</v>
      </c>
      <c r="M22" s="25"/>
      <c r="N22" s="9">
        <f>IF(SUM(K$35)=0,"Prod=0",SUM(L22)/SUM(K$35))</f>
        <v>0</v>
      </c>
      <c r="O22" s="313"/>
      <c r="P22" s="15"/>
      <c r="Q22" s="115" t="s">
        <v>29</v>
      </c>
      <c r="R22" s="19" t="s">
        <v>30</v>
      </c>
      <c r="S22" s="25"/>
      <c r="T22" s="9" t="str">
        <f>IF(SUM(Q$35)=0,"Prod=0",SUM(R22)/SUM(Q$35))</f>
        <v>Prod=0</v>
      </c>
      <c r="U22" s="313"/>
      <c r="V22" s="31"/>
      <c r="W22" s="116" t="s">
        <v>29</v>
      </c>
      <c r="X22" s="19" t="s">
        <v>30</v>
      </c>
      <c r="Y22" s="25"/>
      <c r="Z22" s="9" t="str">
        <f>IF(SUM(W$35)=0,"Prod=0",SUM(X22)/SUM(W$35))</f>
        <v>Prod=0</v>
      </c>
      <c r="AA22" s="313"/>
      <c r="AB22" s="15"/>
      <c r="AC22" s="116" t="s">
        <v>29</v>
      </c>
      <c r="AD22" s="19" t="s">
        <v>30</v>
      </c>
      <c r="AE22" s="25"/>
      <c r="AF22" s="9" t="str">
        <f>IF(SUM(AC$35)=0,"Prod=0",SUM(AD22)/SUM(AC$35))</f>
        <v>Prod=0</v>
      </c>
      <c r="AG22" s="313"/>
      <c r="AH22" s="15"/>
      <c r="AI22" s="116" t="s">
        <v>29</v>
      </c>
      <c r="AJ22" s="19" t="s">
        <v>30</v>
      </c>
      <c r="AK22" s="25"/>
      <c r="AL22" s="9" t="str">
        <f>IF(SUM(AI$35)=0,"Prod=0",SUM(AJ22)/SUM(AI$35))</f>
        <v>Prod=0</v>
      </c>
      <c r="AM22" s="313"/>
      <c r="AN22" s="15"/>
      <c r="AO22" s="117" t="s">
        <v>29</v>
      </c>
      <c r="AP22" s="21"/>
      <c r="AQ22" s="22"/>
      <c r="AR22" s="187"/>
      <c r="AS22" s="61"/>
    </row>
    <row r="23" spans="1:45" ht="32.25" customHeight="1" thickBot="1" x14ac:dyDescent="0.3">
      <c r="A23" s="72"/>
      <c r="B23" s="198"/>
      <c r="C23" s="130" t="s">
        <v>34</v>
      </c>
      <c r="D23" s="114"/>
      <c r="E23" s="115" t="s">
        <v>29</v>
      </c>
      <c r="F23" s="19" t="s">
        <v>30</v>
      </c>
      <c r="G23" s="25"/>
      <c r="H23" s="9" t="str">
        <f>IF(SUM(E$35)=0,"Prod=0",SUM(F23)/SUM(E$35))</f>
        <v>Prod=0</v>
      </c>
      <c r="I23" s="314"/>
      <c r="J23" s="15"/>
      <c r="K23" s="115" t="s">
        <v>29</v>
      </c>
      <c r="L23" s="80">
        <v>0</v>
      </c>
      <c r="M23" s="25"/>
      <c r="N23" s="9">
        <f>IF(SUM(K$35)=0,"Prod=0",SUM(L23)/SUM(K$35))</f>
        <v>0</v>
      </c>
      <c r="O23" s="314"/>
      <c r="P23" s="15"/>
      <c r="Q23" s="115" t="s">
        <v>29</v>
      </c>
      <c r="R23" s="19" t="s">
        <v>30</v>
      </c>
      <c r="S23" s="25"/>
      <c r="T23" s="9" t="str">
        <f>IF(SUM(Q$35)=0,"Prod=0",SUM(R23)/SUM(Q$35))</f>
        <v>Prod=0</v>
      </c>
      <c r="U23" s="314"/>
      <c r="V23" s="31"/>
      <c r="W23" s="116" t="s">
        <v>29</v>
      </c>
      <c r="X23" s="19" t="s">
        <v>30</v>
      </c>
      <c r="Y23" s="25"/>
      <c r="Z23" s="9" t="str">
        <f>IF(SUM(W$35)=0,"Prod=0",SUM(X23)/SUM(W$35))</f>
        <v>Prod=0</v>
      </c>
      <c r="AA23" s="314"/>
      <c r="AB23" s="15"/>
      <c r="AC23" s="116" t="s">
        <v>29</v>
      </c>
      <c r="AD23" s="19" t="s">
        <v>30</v>
      </c>
      <c r="AE23" s="25"/>
      <c r="AF23" s="9" t="str">
        <f>IF(SUM(AC$35)=0,"Prod=0",SUM(AD23)/SUM(AC$35))</f>
        <v>Prod=0</v>
      </c>
      <c r="AG23" s="314"/>
      <c r="AH23" s="15"/>
      <c r="AI23" s="116" t="s">
        <v>29</v>
      </c>
      <c r="AJ23" s="19" t="s">
        <v>30</v>
      </c>
      <c r="AK23" s="25"/>
      <c r="AL23" s="9" t="str">
        <f>IF(SUM(AI$35)=0,"Prod=0",SUM(AJ23)/SUM(AI$35))</f>
        <v>Prod=0</v>
      </c>
      <c r="AM23" s="314"/>
      <c r="AN23" s="15"/>
      <c r="AO23" s="117"/>
      <c r="AP23" s="7"/>
      <c r="AQ23" s="15"/>
      <c r="AR23" s="170"/>
      <c r="AS23" s="24"/>
    </row>
    <row r="24" spans="1:45" ht="32.25" customHeight="1" thickBot="1" x14ac:dyDescent="0.3">
      <c r="A24" s="72"/>
      <c r="B24" s="309" t="s">
        <v>62</v>
      </c>
      <c r="C24" s="130" t="s">
        <v>63</v>
      </c>
      <c r="D24" s="131"/>
      <c r="E24" s="132"/>
      <c r="F24" s="133"/>
      <c r="G24" s="134"/>
      <c r="H24" s="220"/>
      <c r="I24" s="221"/>
      <c r="J24" s="15"/>
      <c r="K24" s="132"/>
      <c r="L24" s="133"/>
      <c r="M24" s="134"/>
      <c r="N24" s="220"/>
      <c r="O24" s="221"/>
      <c r="P24" s="15"/>
      <c r="Q24" s="132"/>
      <c r="R24" s="133"/>
      <c r="S24" s="134"/>
      <c r="T24" s="220"/>
      <c r="U24" s="221"/>
      <c r="V24" s="33"/>
      <c r="W24" s="137"/>
      <c r="X24" s="133"/>
      <c r="Y24" s="134"/>
      <c r="Z24" s="220"/>
      <c r="AA24" s="221"/>
      <c r="AB24" s="31"/>
      <c r="AC24" s="137"/>
      <c r="AD24" s="133"/>
      <c r="AE24" s="134"/>
      <c r="AF24" s="220"/>
      <c r="AG24" s="221"/>
      <c r="AH24" s="32"/>
      <c r="AI24" s="137"/>
      <c r="AJ24" s="133"/>
      <c r="AK24" s="134"/>
      <c r="AL24" s="220"/>
      <c r="AM24" s="221"/>
      <c r="AN24" s="15"/>
      <c r="AO24" s="114"/>
      <c r="AP24" s="7"/>
      <c r="AQ24" s="15"/>
      <c r="AR24" s="7"/>
      <c r="AS24" s="24"/>
    </row>
    <row r="25" spans="1:45" ht="29.25" customHeight="1" thickBot="1" x14ac:dyDescent="0.3">
      <c r="A25" s="72"/>
      <c r="B25" s="310"/>
      <c r="C25" s="130" t="s">
        <v>64</v>
      </c>
      <c r="D25" s="131"/>
      <c r="E25" s="132"/>
      <c r="F25" s="133"/>
      <c r="G25" s="134"/>
      <c r="H25" s="222"/>
      <c r="I25" s="221"/>
      <c r="J25" s="15"/>
      <c r="K25" s="132"/>
      <c r="L25" s="133"/>
      <c r="M25" s="134"/>
      <c r="N25" s="222"/>
      <c r="O25" s="221"/>
      <c r="P25" s="15"/>
      <c r="Q25" s="132"/>
      <c r="R25" s="133"/>
      <c r="S25" s="134"/>
      <c r="T25" s="222"/>
      <c r="U25" s="221"/>
      <c r="V25" s="33"/>
      <c r="W25" s="137"/>
      <c r="X25" s="133"/>
      <c r="Y25" s="134"/>
      <c r="Z25" s="222"/>
      <c r="AA25" s="221"/>
      <c r="AB25" s="31"/>
      <c r="AC25" s="137"/>
      <c r="AD25" s="133"/>
      <c r="AE25" s="134"/>
      <c r="AF25" s="222"/>
      <c r="AG25" s="221"/>
      <c r="AH25" s="32"/>
      <c r="AI25" s="137"/>
      <c r="AJ25" s="133"/>
      <c r="AK25" s="134"/>
      <c r="AL25" s="222"/>
      <c r="AM25" s="221"/>
      <c r="AN25" s="15"/>
      <c r="AO25" s="114"/>
      <c r="AP25" s="7"/>
      <c r="AQ25" s="15"/>
      <c r="AR25" s="7"/>
      <c r="AS25" s="24"/>
    </row>
    <row r="26" spans="1:45" ht="32.25" customHeight="1" thickBot="1" x14ac:dyDescent="0.3">
      <c r="A26" s="72"/>
      <c r="B26" s="315"/>
      <c r="C26" s="130" t="s">
        <v>35</v>
      </c>
      <c r="D26" s="131"/>
      <c r="E26" s="132"/>
      <c r="F26" s="133"/>
      <c r="G26" s="134"/>
      <c r="H26" s="222"/>
      <c r="I26" s="221"/>
      <c r="J26" s="15"/>
      <c r="K26" s="132"/>
      <c r="L26" s="133"/>
      <c r="M26" s="134"/>
      <c r="N26" s="222"/>
      <c r="O26" s="221"/>
      <c r="P26" s="15"/>
      <c r="Q26" s="132"/>
      <c r="R26" s="133"/>
      <c r="S26" s="134"/>
      <c r="T26" s="222"/>
      <c r="U26" s="221"/>
      <c r="V26" s="33"/>
      <c r="W26" s="137"/>
      <c r="X26" s="133"/>
      <c r="Y26" s="134"/>
      <c r="Z26" s="222"/>
      <c r="AA26" s="221"/>
      <c r="AB26" s="31"/>
      <c r="AC26" s="137"/>
      <c r="AD26" s="133"/>
      <c r="AE26" s="134"/>
      <c r="AF26" s="222"/>
      <c r="AG26" s="221"/>
      <c r="AH26" s="32"/>
      <c r="AI26" s="137"/>
      <c r="AJ26" s="133"/>
      <c r="AK26" s="134"/>
      <c r="AL26" s="222"/>
      <c r="AM26" s="221"/>
      <c r="AN26" s="15"/>
      <c r="AO26" s="114"/>
      <c r="AP26" s="7"/>
      <c r="AQ26" s="15"/>
      <c r="AR26" s="7"/>
      <c r="AS26" s="24"/>
    </row>
    <row r="27" spans="1:45" ht="7.5" customHeight="1" thickBot="1" x14ac:dyDescent="0.3">
      <c r="A27" s="70"/>
      <c r="B27" s="73"/>
      <c r="C27" s="73"/>
      <c r="D27" s="119"/>
      <c r="E27" s="120"/>
      <c r="F27" s="121"/>
      <c r="G27" s="122"/>
      <c r="H27" s="215"/>
      <c r="I27" s="216"/>
      <c r="J27" s="119"/>
      <c r="K27" s="120"/>
      <c r="L27" s="121"/>
      <c r="M27" s="122"/>
      <c r="N27" s="215"/>
      <c r="O27" s="216"/>
      <c r="P27" s="119"/>
      <c r="Q27" s="120"/>
      <c r="R27" s="121"/>
      <c r="S27" s="122"/>
      <c r="T27" s="215"/>
      <c r="U27" s="216"/>
      <c r="V27" s="125"/>
      <c r="W27" s="126"/>
      <c r="X27" s="121"/>
      <c r="Y27" s="122"/>
      <c r="Z27" s="215"/>
      <c r="AA27" s="216"/>
      <c r="AB27" s="119"/>
      <c r="AC27" s="126"/>
      <c r="AD27" s="121"/>
      <c r="AE27" s="122"/>
      <c r="AF27" s="215"/>
      <c r="AG27" s="216"/>
      <c r="AH27" s="119"/>
      <c r="AI27" s="126"/>
      <c r="AJ27" s="121"/>
      <c r="AK27" s="122"/>
      <c r="AL27" s="215"/>
      <c r="AM27" s="216"/>
      <c r="AN27" s="119"/>
      <c r="AO27" s="127"/>
      <c r="AP27" s="128"/>
      <c r="AQ27" s="119"/>
      <c r="AR27" s="128"/>
      <c r="AS27" s="129"/>
    </row>
    <row r="28" spans="1:45" ht="16.5" thickBot="1" x14ac:dyDescent="0.3">
      <c r="A28" s="74"/>
      <c r="B28" s="190" t="s">
        <v>65</v>
      </c>
      <c r="C28" s="191"/>
      <c r="D28" s="114"/>
      <c r="E28" s="115" t="s">
        <v>29</v>
      </c>
      <c r="F28" s="19" t="s">
        <v>30</v>
      </c>
      <c r="G28" s="25"/>
      <c r="H28" s="9" t="str">
        <f>IF(SUM(E$35)=0,"Prod=0",SUM(F28)/SUM(E$35))</f>
        <v>Prod=0</v>
      </c>
      <c r="I28" s="311">
        <f>SUM(H28)+SUM(H29)+SUM(H30)</f>
        <v>0</v>
      </c>
      <c r="J28" s="15"/>
      <c r="K28" s="115" t="s">
        <v>29</v>
      </c>
      <c r="L28" s="19" t="s">
        <v>30</v>
      </c>
      <c r="M28" s="25"/>
      <c r="N28" s="9">
        <f>IF(SUM(K$35)=0,"Prod=0",SUM(L28)/SUM(K$35))</f>
        <v>0</v>
      </c>
      <c r="O28" s="311">
        <f>SUM(N28)+SUM(N29)+SUM(N30)</f>
        <v>0</v>
      </c>
      <c r="P28" s="15"/>
      <c r="Q28" s="115" t="s">
        <v>29</v>
      </c>
      <c r="R28" s="19" t="s">
        <v>30</v>
      </c>
      <c r="S28" s="25"/>
      <c r="T28" s="9" t="str">
        <f>IF(SUM(Q$35)=0,"Prod=0",SUM(R28)/SUM(Q$35))</f>
        <v>Prod=0</v>
      </c>
      <c r="U28" s="311">
        <f>SUM(T28)+SUM(T29)+SUM(T30)</f>
        <v>0</v>
      </c>
      <c r="V28" s="15"/>
      <c r="W28" s="116" t="s">
        <v>29</v>
      </c>
      <c r="X28" s="19" t="s">
        <v>30</v>
      </c>
      <c r="Y28" s="25"/>
      <c r="Z28" s="9" t="str">
        <f>IF(SUM(W$35)=0,"Prod=0",SUM(X28)/SUM(W$35))</f>
        <v>Prod=0</v>
      </c>
      <c r="AA28" s="311">
        <f>SUM(Z28)+SUM(Z29)+SUM(Z30)</f>
        <v>0</v>
      </c>
      <c r="AB28" s="15"/>
      <c r="AC28" s="116" t="s">
        <v>29</v>
      </c>
      <c r="AD28" s="19" t="s">
        <v>30</v>
      </c>
      <c r="AE28" s="25"/>
      <c r="AF28" s="9" t="str">
        <f>IF(SUM(AC$35)=0,"Prod=0",SUM(AD28)/SUM(AC$35))</f>
        <v>Prod=0</v>
      </c>
      <c r="AG28" s="311">
        <f>SUM(AF28)+SUM(AF29)+SUM(AF30)</f>
        <v>0</v>
      </c>
      <c r="AH28" s="15"/>
      <c r="AI28" s="116" t="s">
        <v>29</v>
      </c>
      <c r="AJ28" s="19" t="s">
        <v>30</v>
      </c>
      <c r="AK28" s="25"/>
      <c r="AL28" s="9" t="str">
        <f>IF(SUM(AI$35)=0,"Prod=0",SUM(AJ28)/SUM(AI$35))</f>
        <v>Prod=0</v>
      </c>
      <c r="AM28" s="311">
        <f>SUM(AL28)+SUM(AL29)+SUM(AL30)</f>
        <v>0</v>
      </c>
      <c r="AN28" s="15"/>
      <c r="AO28" s="117" t="s">
        <v>29</v>
      </c>
      <c r="AP28" s="21"/>
      <c r="AQ28" s="22"/>
      <c r="AR28" s="57">
        <v>0</v>
      </c>
      <c r="AS28" s="59"/>
    </row>
    <row r="29" spans="1:45" ht="16.5" thickBot="1" x14ac:dyDescent="0.3">
      <c r="A29" s="72"/>
      <c r="B29" s="190" t="s">
        <v>66</v>
      </c>
      <c r="C29" s="191"/>
      <c r="D29" s="114"/>
      <c r="E29" s="115" t="s">
        <v>29</v>
      </c>
      <c r="F29" s="19" t="s">
        <v>30</v>
      </c>
      <c r="G29" s="25"/>
      <c r="H29" s="9" t="str">
        <f>IF(SUM(E$35)=0,"Prod=0",SUM(F29)/SUM(E$35))</f>
        <v>Prod=0</v>
      </c>
      <c r="I29" s="312"/>
      <c r="J29" s="15"/>
      <c r="K29" s="115" t="s">
        <v>29</v>
      </c>
      <c r="L29" s="19" t="s">
        <v>30</v>
      </c>
      <c r="M29" s="25"/>
      <c r="N29" s="9">
        <f>IF(SUM(K$35)=0,"Prod=0",SUM(L29)/SUM(K$35))</f>
        <v>0</v>
      </c>
      <c r="O29" s="312"/>
      <c r="P29" s="15"/>
      <c r="Q29" s="115" t="s">
        <v>29</v>
      </c>
      <c r="R29" s="19" t="s">
        <v>30</v>
      </c>
      <c r="S29" s="25"/>
      <c r="T29" s="9" t="str">
        <f>IF(SUM(Q$35)=0,"Prod=0",SUM(R29)/SUM(Q$35))</f>
        <v>Prod=0</v>
      </c>
      <c r="U29" s="312"/>
      <c r="V29" s="15"/>
      <c r="W29" s="116" t="s">
        <v>29</v>
      </c>
      <c r="X29" s="19" t="s">
        <v>30</v>
      </c>
      <c r="Y29" s="25"/>
      <c r="Z29" s="9" t="str">
        <f>IF(SUM(W$35)=0,"Prod=0",SUM(X29)/SUM(W$35))</f>
        <v>Prod=0</v>
      </c>
      <c r="AA29" s="312"/>
      <c r="AB29" s="15"/>
      <c r="AC29" s="116" t="s">
        <v>29</v>
      </c>
      <c r="AD29" s="19" t="s">
        <v>30</v>
      </c>
      <c r="AE29" s="25"/>
      <c r="AF29" s="9" t="str">
        <f>IF(SUM(AC$35)=0,"Prod=0",SUM(AD29)/SUM(AC$35))</f>
        <v>Prod=0</v>
      </c>
      <c r="AG29" s="312"/>
      <c r="AH29" s="15"/>
      <c r="AI29" s="116" t="s">
        <v>29</v>
      </c>
      <c r="AJ29" s="19" t="s">
        <v>30</v>
      </c>
      <c r="AK29" s="25"/>
      <c r="AL29" s="9" t="str">
        <f>IF(SUM(AI$35)=0,"Prod=0",SUM(AJ29)/SUM(AI$35))</f>
        <v>Prod=0</v>
      </c>
      <c r="AM29" s="312"/>
      <c r="AN29" s="15"/>
      <c r="AO29" s="117" t="s">
        <v>29</v>
      </c>
      <c r="AP29" s="21"/>
      <c r="AQ29" s="22"/>
      <c r="AR29" s="187"/>
      <c r="AS29" s="61"/>
    </row>
    <row r="30" spans="1:45" ht="16.5" thickBot="1" x14ac:dyDescent="0.3">
      <c r="A30" s="72"/>
      <c r="B30" s="190" t="s">
        <v>36</v>
      </c>
      <c r="C30" s="191"/>
      <c r="D30" s="131"/>
      <c r="E30" s="115" t="s">
        <v>29</v>
      </c>
      <c r="F30" s="19" t="s">
        <v>30</v>
      </c>
      <c r="G30" s="25"/>
      <c r="H30" s="9" t="str">
        <f>IF(SUM(E$35)=0,"Prod=0",SUM(F30)/SUM(E$35))</f>
        <v>Prod=0</v>
      </c>
      <c r="I30" s="314"/>
      <c r="J30" s="15"/>
      <c r="K30" s="115" t="s">
        <v>29</v>
      </c>
      <c r="L30" s="19" t="s">
        <v>30</v>
      </c>
      <c r="M30" s="25"/>
      <c r="N30" s="9">
        <f>IF(SUM(K$35)=0,"Prod=0",SUM(L30)/SUM(K$35))</f>
        <v>0</v>
      </c>
      <c r="O30" s="314"/>
      <c r="P30" s="15"/>
      <c r="Q30" s="115" t="s">
        <v>29</v>
      </c>
      <c r="R30" s="19" t="s">
        <v>30</v>
      </c>
      <c r="S30" s="25"/>
      <c r="T30" s="9" t="str">
        <f>IF(SUM(Q$35)=0,"Prod=0",SUM(R30)/SUM(Q$35))</f>
        <v>Prod=0</v>
      </c>
      <c r="U30" s="314"/>
      <c r="V30" s="15"/>
      <c r="W30" s="116" t="s">
        <v>29</v>
      </c>
      <c r="X30" s="19" t="s">
        <v>30</v>
      </c>
      <c r="Y30" s="25"/>
      <c r="Z30" s="9" t="str">
        <f>IF(SUM(W$35)=0,"Prod=0",SUM(X30)/SUM(W$35))</f>
        <v>Prod=0</v>
      </c>
      <c r="AA30" s="314"/>
      <c r="AB30" s="15"/>
      <c r="AC30" s="116" t="s">
        <v>29</v>
      </c>
      <c r="AD30" s="19" t="s">
        <v>30</v>
      </c>
      <c r="AE30" s="25"/>
      <c r="AF30" s="9" t="str">
        <f>IF(SUM(AC$35)=0,"Prod=0",SUM(AD30)/SUM(AC$35))</f>
        <v>Prod=0</v>
      </c>
      <c r="AG30" s="314"/>
      <c r="AH30" s="31"/>
      <c r="AI30" s="116" t="s">
        <v>29</v>
      </c>
      <c r="AJ30" s="19" t="s">
        <v>30</v>
      </c>
      <c r="AK30" s="25"/>
      <c r="AL30" s="9" t="str">
        <f>IF(SUM(AI$35)=0,"Prod=0",SUM(AJ30)/SUM(AI$35))</f>
        <v>Prod=0</v>
      </c>
      <c r="AM30" s="314"/>
      <c r="AN30" s="15"/>
      <c r="AO30" s="117"/>
      <c r="AP30" s="7"/>
      <c r="AQ30" s="15"/>
      <c r="AR30" s="170"/>
      <c r="AS30" s="24"/>
    </row>
    <row r="31" spans="1:45" ht="7.5" customHeight="1" thickBot="1" x14ac:dyDescent="0.3">
      <c r="A31" s="72"/>
      <c r="B31" s="75"/>
      <c r="C31" s="76"/>
      <c r="D31" s="131"/>
      <c r="E31" s="116"/>
      <c r="F31" s="139"/>
      <c r="G31" s="140"/>
      <c r="H31" s="141"/>
      <c r="I31" s="173"/>
      <c r="J31" s="15"/>
      <c r="K31" s="116"/>
      <c r="L31" s="139"/>
      <c r="M31" s="140"/>
      <c r="N31" s="141"/>
      <c r="O31" s="173"/>
      <c r="P31" s="15"/>
      <c r="Q31" s="116"/>
      <c r="R31" s="139"/>
      <c r="S31" s="140"/>
      <c r="T31" s="141"/>
      <c r="U31" s="173"/>
      <c r="V31" s="15"/>
      <c r="W31" s="116"/>
      <c r="X31" s="139"/>
      <c r="Y31" s="140"/>
      <c r="Z31" s="141"/>
      <c r="AA31" s="173"/>
      <c r="AB31" s="15"/>
      <c r="AC31" s="116"/>
      <c r="AD31" s="139"/>
      <c r="AE31" s="140"/>
      <c r="AF31" s="141"/>
      <c r="AG31" s="173"/>
      <c r="AH31" s="31"/>
      <c r="AI31" s="116"/>
      <c r="AJ31" s="139"/>
      <c r="AK31" s="140"/>
      <c r="AL31" s="141"/>
      <c r="AM31" s="173"/>
      <c r="AN31" s="15"/>
      <c r="AO31" s="91"/>
      <c r="AP31" s="7"/>
      <c r="AQ31" s="15"/>
      <c r="AR31" s="170"/>
      <c r="AS31" s="15"/>
    </row>
    <row r="32" spans="1:45" ht="21" customHeight="1" thickBot="1" x14ac:dyDescent="0.3">
      <c r="A32" s="72"/>
      <c r="B32" s="75"/>
      <c r="C32" s="76"/>
      <c r="D32" s="131"/>
      <c r="E32" s="142" t="s">
        <v>37</v>
      </c>
      <c r="F32" s="27">
        <f>SUM(F14)+SUM(F15)+SUM(F16)+SUM(F17)+SUM(F18)+SUM(F20)+SUM(F21)+SUM(F22)+SUM(F23)+SUM(F28)+SUM(F29)+SUM(F30)</f>
        <v>0</v>
      </c>
      <c r="G32" s="327" t="str">
        <f>CONCATENATE("[",I35,"]")</f>
        <v>[1000 t.d.m.]</v>
      </c>
      <c r="H32" s="328"/>
      <c r="I32" s="329"/>
      <c r="J32" s="28"/>
      <c r="K32" s="142" t="s">
        <v>37</v>
      </c>
      <c r="L32" s="27">
        <f>SUM(L14)+SUM(L15)+SUM(L16)+SUM(L17)+SUM(L18)+SUM(L20)+SUM(L21)+SUM(L22)+SUM(L23)+SUM(L28)+SUM(L29)+SUM(L30)</f>
        <v>31.3</v>
      </c>
      <c r="M32" s="192" t="s">
        <v>67</v>
      </c>
      <c r="N32" s="193"/>
      <c r="O32" s="194"/>
      <c r="P32" s="15"/>
      <c r="Q32" s="142" t="s">
        <v>37</v>
      </c>
      <c r="R32" s="27">
        <f>SUM(R14)+SUM(R15)+SUM(R16)+SUM(R17)+SUM(R18)+SUM(R20)+SUM(R21)+SUM(R22)+SUM(R23)+SUM(R28)+SUM(R29)+SUM(R30)</f>
        <v>0</v>
      </c>
      <c r="S32" s="192" t="s">
        <v>67</v>
      </c>
      <c r="T32" s="193"/>
      <c r="U32" s="194"/>
      <c r="V32" s="15"/>
      <c r="W32" s="142" t="s">
        <v>37</v>
      </c>
      <c r="X32" s="27">
        <f>SUM(X14)+SUM(X15)+SUM(X16)+SUM(X17)+SUM(X18)+SUM(X20)+SUM(X21)+SUM(X22)+SUM(X23)+SUM(X28)+SUM(X29)+SUM(X30)</f>
        <v>0</v>
      </c>
      <c r="Y32" s="192" t="s">
        <v>67</v>
      </c>
      <c r="Z32" s="193"/>
      <c r="AA32" s="194"/>
      <c r="AB32" s="15"/>
      <c r="AC32" s="142" t="s">
        <v>37</v>
      </c>
      <c r="AD32" s="27">
        <f>SUM(AD14)+SUM(AD15)+SUM(AD16)+SUM(AD17)+SUM(AD18)+SUM(AD20)+SUM(AD21)+SUM(AD22)+SUM(AD23)+SUM(AD28)+SUM(AD29)+SUM(AD30)</f>
        <v>0</v>
      </c>
      <c r="AE32" s="192" t="s">
        <v>67</v>
      </c>
      <c r="AF32" s="193"/>
      <c r="AG32" s="194"/>
      <c r="AH32" s="31"/>
      <c r="AI32" s="142" t="s">
        <v>37</v>
      </c>
      <c r="AJ32" s="27">
        <f>SUM(AJ14)+SUM(AJ15)+SUM(AJ16)+SUM(AJ17)+SUM(AJ18)+SUM(AJ20)+SUM(AJ21)+SUM(AJ22)+SUM(AJ23)+SUM(AJ28)+SUM(AJ29)+SUM(AJ30)</f>
        <v>0</v>
      </c>
      <c r="AK32" s="192" t="s">
        <v>67</v>
      </c>
      <c r="AL32" s="193"/>
      <c r="AM32" s="194"/>
      <c r="AN32" s="15"/>
      <c r="AO32" s="143"/>
      <c r="AP32" s="29"/>
      <c r="AQ32" s="28"/>
      <c r="AR32" s="29"/>
      <c r="AS32" s="30"/>
    </row>
    <row r="33" spans="1:52" ht="7.5" customHeight="1" thickTop="1" x14ac:dyDescent="0.25">
      <c r="A33" s="72"/>
      <c r="B33" s="75"/>
      <c r="C33" s="76"/>
      <c r="D33" s="131"/>
      <c r="E33" s="144"/>
      <c r="F33" s="145"/>
      <c r="G33" s="146"/>
      <c r="H33" s="147"/>
      <c r="I33" s="136"/>
      <c r="J33" s="15"/>
      <c r="K33" s="144"/>
      <c r="L33" s="145"/>
      <c r="M33" s="146"/>
      <c r="N33" s="147"/>
      <c r="O33" s="136"/>
      <c r="P33" s="15"/>
      <c r="Q33" s="144"/>
      <c r="R33" s="145"/>
      <c r="S33" s="146"/>
      <c r="T33" s="147"/>
      <c r="U33" s="136"/>
      <c r="V33" s="15"/>
      <c r="W33" s="144"/>
      <c r="X33" s="145"/>
      <c r="Y33" s="146"/>
      <c r="Z33" s="147"/>
      <c r="AA33" s="136"/>
      <c r="AB33" s="15"/>
      <c r="AC33" s="144"/>
      <c r="AD33" s="145"/>
      <c r="AE33" s="146"/>
      <c r="AF33" s="147"/>
      <c r="AG33" s="136"/>
      <c r="AH33" s="31"/>
      <c r="AI33" s="144"/>
      <c r="AJ33" s="145"/>
      <c r="AK33" s="146"/>
      <c r="AL33" s="147"/>
      <c r="AM33" s="136"/>
      <c r="AN33" s="15"/>
      <c r="AO33" s="114"/>
      <c r="AP33" s="7"/>
      <c r="AQ33" s="15"/>
      <c r="AR33" s="7"/>
      <c r="AS33" s="24"/>
    </row>
    <row r="34" spans="1:52" ht="19.5" customHeight="1" thickBot="1" x14ac:dyDescent="0.3">
      <c r="A34" s="72"/>
      <c r="B34" s="75"/>
      <c r="C34" s="76"/>
      <c r="D34" s="131"/>
      <c r="E34" s="137"/>
      <c r="F34" s="148"/>
      <c r="G34" s="148"/>
      <c r="H34" s="138"/>
      <c r="I34" s="149"/>
      <c r="J34" s="15"/>
      <c r="K34" s="137"/>
      <c r="L34" s="148"/>
      <c r="M34" s="148"/>
      <c r="N34" s="138"/>
      <c r="O34" s="149"/>
      <c r="P34" s="15"/>
      <c r="Q34" s="137"/>
      <c r="R34" s="148"/>
      <c r="S34" s="148"/>
      <c r="T34" s="138"/>
      <c r="U34" s="149"/>
      <c r="V34" s="15"/>
      <c r="W34" s="137"/>
      <c r="X34" s="148"/>
      <c r="Y34" s="148"/>
      <c r="Z34" s="138"/>
      <c r="AA34" s="149"/>
      <c r="AB34" s="15"/>
      <c r="AC34" s="137"/>
      <c r="AD34" s="148"/>
      <c r="AE34" s="148"/>
      <c r="AF34" s="138"/>
      <c r="AG34" s="149"/>
      <c r="AH34" s="31"/>
      <c r="AI34" s="137"/>
      <c r="AJ34" s="148"/>
      <c r="AK34" s="148"/>
      <c r="AL34" s="138"/>
      <c r="AM34" s="149"/>
      <c r="AN34" s="15"/>
      <c r="AO34" s="114"/>
      <c r="AP34" s="7"/>
      <c r="AQ34" s="15"/>
      <c r="AR34" s="7"/>
      <c r="AS34" s="24"/>
    </row>
    <row r="35" spans="1:52" ht="35.25" customHeight="1" thickTop="1" thickBot="1" x14ac:dyDescent="0.3">
      <c r="A35" s="66"/>
      <c r="B35" s="316" t="s">
        <v>38</v>
      </c>
      <c r="C35" s="317"/>
      <c r="D35" s="150"/>
      <c r="E35" s="336" t="s">
        <v>30</v>
      </c>
      <c r="F35" s="337"/>
      <c r="G35" s="337"/>
      <c r="H35" s="338"/>
      <c r="I35" s="151" t="s">
        <v>39</v>
      </c>
      <c r="J35" s="77"/>
      <c r="K35" s="336">
        <v>31.305024000000003</v>
      </c>
      <c r="L35" s="337"/>
      <c r="M35" s="337"/>
      <c r="N35" s="338"/>
      <c r="O35" s="151" t="s">
        <v>39</v>
      </c>
      <c r="P35" s="174"/>
      <c r="Q35" s="336" t="s">
        <v>30</v>
      </c>
      <c r="R35" s="337"/>
      <c r="S35" s="337"/>
      <c r="T35" s="338"/>
      <c r="U35" s="151" t="s">
        <v>39</v>
      </c>
      <c r="V35" s="174"/>
      <c r="W35" s="336">
        <v>0</v>
      </c>
      <c r="X35" s="337"/>
      <c r="Y35" s="337"/>
      <c r="Z35" s="338"/>
      <c r="AA35" s="151" t="s">
        <v>39</v>
      </c>
      <c r="AB35" s="174"/>
      <c r="AC35" s="336">
        <v>0</v>
      </c>
      <c r="AD35" s="337"/>
      <c r="AE35" s="337"/>
      <c r="AF35" s="338"/>
      <c r="AG35" s="151" t="s">
        <v>39</v>
      </c>
      <c r="AH35" s="175"/>
      <c r="AI35" s="336">
        <v>0</v>
      </c>
      <c r="AJ35" s="337"/>
      <c r="AK35" s="337"/>
      <c r="AL35" s="338"/>
      <c r="AM35" s="151" t="s">
        <v>39</v>
      </c>
      <c r="AN35" s="150"/>
      <c r="AO35" s="150"/>
      <c r="AQ35" s="150"/>
      <c r="AS35" s="150"/>
      <c r="AY35" s="152"/>
    </row>
    <row r="36" spans="1:52" s="155" customFormat="1" ht="31.5" customHeight="1" thickTop="1" thickBot="1" x14ac:dyDescent="0.3">
      <c r="A36" s="78"/>
      <c r="B36" s="316" t="s">
        <v>40</v>
      </c>
      <c r="C36" s="317"/>
      <c r="D36" s="77"/>
      <c r="E36" s="345">
        <v>0</v>
      </c>
      <c r="F36" s="346"/>
      <c r="G36" s="346"/>
      <c r="H36" s="347"/>
      <c r="I36" s="153" t="s">
        <v>68</v>
      </c>
      <c r="J36" s="79"/>
      <c r="K36" s="345">
        <v>32</v>
      </c>
      <c r="L36" s="346"/>
      <c r="M36" s="346"/>
      <c r="N36" s="347"/>
      <c r="O36" s="153" t="s">
        <v>68</v>
      </c>
      <c r="P36" s="175"/>
      <c r="Q36" s="345">
        <v>0</v>
      </c>
      <c r="R36" s="346"/>
      <c r="S36" s="346"/>
      <c r="T36" s="347"/>
      <c r="U36" s="153" t="s">
        <v>68</v>
      </c>
      <c r="V36" s="176"/>
      <c r="W36" s="345">
        <v>0</v>
      </c>
      <c r="X36" s="346"/>
      <c r="Y36" s="346"/>
      <c r="Z36" s="347"/>
      <c r="AA36" s="154" t="s">
        <v>69</v>
      </c>
      <c r="AB36" s="175"/>
      <c r="AC36" s="345">
        <v>0</v>
      </c>
      <c r="AD36" s="346"/>
      <c r="AE36" s="346"/>
      <c r="AF36" s="347"/>
      <c r="AG36" s="154" t="s">
        <v>69</v>
      </c>
      <c r="AH36" s="175"/>
      <c r="AI36" s="348">
        <v>0</v>
      </c>
      <c r="AJ36" s="349"/>
      <c r="AK36" s="349"/>
      <c r="AL36" s="350"/>
      <c r="AM36" s="154" t="s">
        <v>69</v>
      </c>
      <c r="AN36" s="174"/>
      <c r="AO36" s="81" t="s">
        <v>70</v>
      </c>
      <c r="AP36" s="195"/>
      <c r="AQ36" s="195"/>
      <c r="AR36" s="195"/>
      <c r="AS36" s="196"/>
      <c r="AX36" s="152"/>
      <c r="AY36" s="84"/>
      <c r="AZ36" s="152"/>
    </row>
    <row r="37" spans="1:52" ht="30" customHeight="1" thickTop="1" thickBot="1" x14ac:dyDescent="0.3">
      <c r="A37" s="66"/>
      <c r="B37" s="316" t="s">
        <v>38</v>
      </c>
      <c r="C37" s="317"/>
      <c r="D37" s="150"/>
      <c r="E37" s="339" t="s">
        <v>30</v>
      </c>
      <c r="F37" s="340"/>
      <c r="G37" s="340"/>
      <c r="H37" s="341"/>
      <c r="I37" s="156" t="s">
        <v>41</v>
      </c>
      <c r="J37" s="79"/>
      <c r="K37" s="339">
        <v>75.072000000000003</v>
      </c>
      <c r="L37" s="340"/>
      <c r="M37" s="340"/>
      <c r="N37" s="341"/>
      <c r="O37" s="157" t="s">
        <v>41</v>
      </c>
      <c r="P37" s="174"/>
      <c r="Q37" s="339" t="s">
        <v>30</v>
      </c>
      <c r="R37" s="340"/>
      <c r="S37" s="340"/>
      <c r="T37" s="341"/>
      <c r="U37" s="157" t="s">
        <v>41</v>
      </c>
      <c r="V37" s="176"/>
      <c r="W37" s="339" t="s">
        <v>30</v>
      </c>
      <c r="X37" s="340"/>
      <c r="Y37" s="340"/>
      <c r="Z37" s="341"/>
      <c r="AA37" s="156" t="s">
        <v>41</v>
      </c>
      <c r="AB37" s="175"/>
      <c r="AC37" s="339" t="s">
        <v>30</v>
      </c>
      <c r="AD37" s="340"/>
      <c r="AE37" s="340"/>
      <c r="AF37" s="341"/>
      <c r="AG37" s="157" t="s">
        <v>41</v>
      </c>
      <c r="AH37" s="175"/>
      <c r="AI37" s="342" t="s">
        <v>30</v>
      </c>
      <c r="AJ37" s="343"/>
      <c r="AK37" s="343"/>
      <c r="AL37" s="344"/>
      <c r="AM37" s="158" t="s">
        <v>41</v>
      </c>
      <c r="AN37" s="150"/>
      <c r="AO37" s="150"/>
      <c r="AQ37" s="150"/>
      <c r="AS37" s="150"/>
      <c r="AT37" s="34"/>
    </row>
    <row r="38" spans="1:52" ht="20.100000000000001" customHeight="1" x14ac:dyDescent="0.25">
      <c r="A38" s="11" t="s">
        <v>0</v>
      </c>
      <c r="B38" s="197" t="s">
        <v>71</v>
      </c>
      <c r="C38" s="197"/>
      <c r="D38" s="197"/>
      <c r="E38" s="197"/>
      <c r="F38" s="197"/>
      <c r="G38" s="197"/>
      <c r="H38" s="197"/>
      <c r="I38" s="197"/>
      <c r="J38" s="197"/>
      <c r="K38" s="197"/>
      <c r="L38" s="197"/>
      <c r="M38" s="197"/>
      <c r="N38" s="197"/>
      <c r="O38" s="197"/>
      <c r="P38" s="159"/>
      <c r="Q38" s="159"/>
      <c r="R38" s="159"/>
      <c r="S38" s="150"/>
      <c r="V38" s="150"/>
      <c r="W38" s="150"/>
      <c r="X38" s="150"/>
      <c r="Y38" s="150"/>
      <c r="AB38" s="150"/>
      <c r="AC38" s="150"/>
      <c r="AD38" s="150"/>
      <c r="AE38" s="150"/>
      <c r="AH38" s="150"/>
      <c r="AN38" s="150"/>
      <c r="AO38" s="150"/>
      <c r="AQ38" s="150"/>
      <c r="AS38" s="150"/>
    </row>
    <row r="39" spans="1:52" ht="30" customHeight="1" thickBot="1" x14ac:dyDescent="0.3">
      <c r="A39" s="78"/>
      <c r="B39" s="78"/>
      <c r="C39" s="78"/>
      <c r="D39" s="160"/>
      <c r="S39" s="160"/>
      <c r="V39" s="160"/>
      <c r="W39" s="160"/>
      <c r="X39" s="160"/>
      <c r="Y39" s="160"/>
      <c r="AB39" s="160"/>
      <c r="AC39" s="160"/>
      <c r="AD39" s="160"/>
      <c r="AE39" s="160"/>
      <c r="AH39" s="160"/>
      <c r="AI39" s="160"/>
      <c r="AJ39" s="160"/>
      <c r="AK39" s="160"/>
      <c r="AN39" s="160"/>
      <c r="AO39" s="160"/>
      <c r="AQ39" s="160"/>
      <c r="AS39" s="160"/>
    </row>
    <row r="40" spans="1:52" ht="30" customHeight="1" thickBot="1" x14ac:dyDescent="0.3">
      <c r="A40" s="78"/>
      <c r="B40" s="78"/>
      <c r="C40" s="78"/>
      <c r="E40" s="324" t="s">
        <v>72</v>
      </c>
      <c r="F40" s="325"/>
      <c r="G40" s="325"/>
      <c r="H40" s="325"/>
      <c r="I40" s="325"/>
      <c r="J40" s="325"/>
      <c r="K40" s="325"/>
      <c r="L40" s="325"/>
      <c r="M40" s="325"/>
      <c r="N40" s="325"/>
      <c r="O40" s="325"/>
      <c r="P40" s="325"/>
      <c r="Q40" s="325"/>
      <c r="R40" s="326"/>
    </row>
    <row r="41" spans="1:52" ht="30" customHeight="1" thickBot="1" x14ac:dyDescent="0.3">
      <c r="A41" s="78"/>
      <c r="B41" s="78"/>
      <c r="C41" s="78"/>
      <c r="D41" s="161"/>
      <c r="E41" s="324" t="s">
        <v>42</v>
      </c>
      <c r="F41" s="325"/>
      <c r="G41" s="325"/>
      <c r="H41" s="325"/>
      <c r="I41" s="325"/>
      <c r="J41" s="325"/>
      <c r="K41" s="325"/>
      <c r="L41" s="325"/>
      <c r="M41" s="325"/>
      <c r="N41" s="325"/>
      <c r="O41" s="325"/>
      <c r="P41" s="325"/>
      <c r="Q41" s="325"/>
      <c r="R41" s="326"/>
      <c r="S41" s="161"/>
      <c r="V41" s="161"/>
      <c r="W41" s="161"/>
      <c r="X41" s="161"/>
      <c r="Y41" s="161"/>
      <c r="AB41" s="161"/>
      <c r="AC41" s="161"/>
      <c r="AD41" s="161"/>
      <c r="AE41" s="161"/>
      <c r="AH41" s="161"/>
      <c r="AI41" s="161"/>
      <c r="AJ41" s="161"/>
      <c r="AK41" s="161"/>
      <c r="AN41" s="161"/>
      <c r="AO41" s="161"/>
      <c r="AQ41" s="161"/>
      <c r="AS41" s="161"/>
    </row>
    <row r="42" spans="1:52" ht="49.5" customHeight="1" x14ac:dyDescent="0.25"/>
    <row r="43" spans="1:52" ht="49.5" customHeight="1" x14ac:dyDescent="0.25">
      <c r="B43" s="162"/>
    </row>
    <row r="44" spans="1:52" ht="49.5" customHeight="1" x14ac:dyDescent="0.25"/>
  </sheetData>
  <mergeCells count="55">
    <mergeCell ref="E40:R40"/>
    <mergeCell ref="E41:R41"/>
    <mergeCell ref="AI36:AL36"/>
    <mergeCell ref="B37:C37"/>
    <mergeCell ref="E37:H37"/>
    <mergeCell ref="K37:N37"/>
    <mergeCell ref="Q37:T37"/>
    <mergeCell ref="W37:Z37"/>
    <mergeCell ref="AC37:AF37"/>
    <mergeCell ref="AI37:AL37"/>
    <mergeCell ref="B36:C36"/>
    <mergeCell ref="E36:H36"/>
    <mergeCell ref="K36:N36"/>
    <mergeCell ref="Q36:T36"/>
    <mergeCell ref="W36:Z36"/>
    <mergeCell ref="AC36:AF36"/>
    <mergeCell ref="AM28:AM30"/>
    <mergeCell ref="B35:C35"/>
    <mergeCell ref="E35:H35"/>
    <mergeCell ref="K35:N35"/>
    <mergeCell ref="Q35:T35"/>
    <mergeCell ref="W35:Z35"/>
    <mergeCell ref="AC35:AF35"/>
    <mergeCell ref="AI35:AL35"/>
    <mergeCell ref="AG28:AG30"/>
    <mergeCell ref="G32:I32"/>
    <mergeCell ref="B24:B26"/>
    <mergeCell ref="I28:I30"/>
    <mergeCell ref="O28:O30"/>
    <mergeCell ref="U28:U30"/>
    <mergeCell ref="AA28:AA30"/>
    <mergeCell ref="AM14:AM18"/>
    <mergeCell ref="B16:B17"/>
    <mergeCell ref="B20:B22"/>
    <mergeCell ref="I20:I23"/>
    <mergeCell ref="O20:O23"/>
    <mergeCell ref="U20:U23"/>
    <mergeCell ref="AA20:AA23"/>
    <mergeCell ref="AG20:AG23"/>
    <mergeCell ref="AM20:AM23"/>
    <mergeCell ref="B14:B15"/>
    <mergeCell ref="I14:I18"/>
    <mergeCell ref="O14:O18"/>
    <mergeCell ref="U14:U18"/>
    <mergeCell ref="AA14:AA18"/>
    <mergeCell ref="AG14:AG18"/>
    <mergeCell ref="E5:AM5"/>
    <mergeCell ref="E7:U7"/>
    <mergeCell ref="W7:AM7"/>
    <mergeCell ref="E9:I9"/>
    <mergeCell ref="K9:O9"/>
    <mergeCell ref="Q9:U9"/>
    <mergeCell ref="W9:AA9"/>
    <mergeCell ref="AC9:AG9"/>
    <mergeCell ref="AI9:AM9"/>
  </mergeCells>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Sum</vt:lpstr>
      <vt:lpstr>Bosnia</vt:lpstr>
      <vt:lpstr>Canada</vt:lpstr>
      <vt:lpstr>Croatia</vt:lpstr>
      <vt:lpstr>Cyprus</vt:lpstr>
      <vt:lpstr>Finland</vt:lpstr>
      <vt:lpstr>France</vt:lpstr>
      <vt:lpstr>Ireland</vt:lpstr>
      <vt:lpstr>Netherlands</vt:lpstr>
      <vt:lpstr>Serbia</vt:lpstr>
      <vt:lpstr>Slovenia</vt:lpstr>
      <vt:lpstr>Switzerland</vt:lpstr>
      <vt:lpstr>UK</vt:lpstr>
    </vt:vector>
  </TitlesOfParts>
  <Company>ECE-ISU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trofimova</dc:creator>
  <cp:lastModifiedBy>AM</cp:lastModifiedBy>
  <dcterms:created xsi:type="dcterms:W3CDTF">2015-07-24T07:39:13Z</dcterms:created>
  <dcterms:modified xsi:type="dcterms:W3CDTF">2016-03-01T11:07:52Z</dcterms:modified>
</cp:coreProperties>
</file>